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jcely\Desktop\Producto\Ahorro Recurrente\"/>
    </mc:Choice>
  </mc:AlternateContent>
  <xr:revisionPtr revIDLastSave="0" documentId="8_{46D74E79-9A77-42FF-BC0E-304E3B1E6177}" xr6:coauthVersionLast="47" xr6:coauthVersionMax="47" xr10:uidLastSave="{00000000-0000-0000-0000-000000000000}"/>
  <bookViews>
    <workbookView xWindow="-120" yWindow="-120" windowWidth="20730" windowHeight="11160" tabRatio="545" xr2:uid="{00000000-000D-0000-FFFF-FFFF00000000}"/>
  </bookViews>
  <sheets>
    <sheet name="Bienvenido" sheetId="4" r:id="rId1"/>
    <sheet name="AhorroVisor_SIMULADOR" sheetId="3" r:id="rId2"/>
  </sheets>
  <definedNames>
    <definedName name="_xlnm.Print_Area" localSheetId="1">AhorroVisor_SIMULADOR!$A$1:$T$59</definedName>
    <definedName name="_xlnm.Print_Area" localSheetId="0">Bienvenido!$A$1:$K$69</definedName>
    <definedName name="Z_9226A7C1_F06C_4CFA_B5BA_04C9AADEF29C_.wvu.PrintArea" localSheetId="0" hidden="1">Bienvenido!$A$1:$K$69</definedName>
    <definedName name="Z_AFE8ABA4_3FEF_412D_8D23_9D21ED14B3E2_.wvu.PrintArea" localSheetId="0" hidden="1">Bienvenido!$A$1:$K$69</definedName>
    <definedName name="Z_AFE8ABA4_3FEF_412D_8D23_9D21ED14B3E2_.wvu.Rows" localSheetId="0" hidden="1">Bienvenido!$13:$15,Bienvenido!$22:$26,Bienvenido!$29:$30,Bienvenido!$32:$33,Bienvenido!$35:$37,Bienvenido!$58:$61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4" i="3" l="1"/>
  <c r="N45" i="3" s="1"/>
  <c r="R35" i="3"/>
  <c r="R37" i="3"/>
  <c r="R36" i="3"/>
  <c r="R34" i="3"/>
  <c r="R29" i="3"/>
  <c r="R28" i="3"/>
  <c r="R26" i="3"/>
  <c r="R27" i="3"/>
  <c r="R18" i="3"/>
  <c r="R17" i="3"/>
  <c r="R16" i="3"/>
  <c r="N48" i="3" l="1"/>
  <c r="N47" i="3"/>
  <c r="N46" i="3"/>
  <c r="M44" i="3"/>
  <c r="M45" i="3" s="1"/>
  <c r="N36" i="3"/>
  <c r="N28" i="3"/>
  <c r="M28" i="3" s="1"/>
  <c r="M29" i="3" s="1"/>
  <c r="M31" i="3" s="1"/>
  <c r="M36" i="3" l="1"/>
  <c r="M37" i="3" s="1"/>
  <c r="M39" i="3" s="1"/>
  <c r="M48" i="3"/>
  <c r="M47" i="3"/>
  <c r="M46" i="3"/>
  <c r="M30" i="3"/>
  <c r="M32" i="3"/>
  <c r="N52" i="3"/>
  <c r="R15" i="3"/>
  <c r="N29" i="3" s="1"/>
  <c r="M40" i="3" l="1"/>
  <c r="M38" i="3"/>
  <c r="M52" i="3"/>
  <c r="M53" i="3" s="1"/>
  <c r="M56" i="3" s="1"/>
  <c r="N56" i="3"/>
  <c r="N55" i="3"/>
  <c r="N54" i="3"/>
  <c r="N53" i="3"/>
  <c r="N32" i="3"/>
  <c r="N31" i="3"/>
  <c r="N30" i="3"/>
  <c r="M54" i="3" l="1"/>
  <c r="M55" i="3"/>
  <c r="N38" i="3"/>
  <c r="N37" i="3"/>
  <c r="N40" i="3"/>
  <c r="N39" i="3"/>
</calcChain>
</file>

<file path=xl/sharedStrings.xml><?xml version="1.0" encoding="utf-8"?>
<sst xmlns="http://schemas.openxmlformats.org/spreadsheetml/2006/main" count="63" uniqueCount="48">
  <si>
    <t xml:space="preserve">El presente simulador es una herramienta gratuita que, debe ser gestionada de manera prudente por su usuario. Sus resultados y cifras no comprometen o garantizan rentabilidades futuras en los productos Skandia. Esta herramienta está diseñada con el fin de apoyar y concienciar a su usuario en términos de ahorro y gestión financiera. Se recomienda en cualquier caso que, el usuario de ésta analice su situación particular y pueda recibir la asesoría de Skandia al momento de tomar sus decisiones financieras. Skandia no asume ninguna responsabilidad sobre esta herramienta y sus usuarios al hacer uso de ésta entienden su alcance. </t>
  </si>
  <si>
    <t xml:space="preserve">   AhorroVisor - Tu simulador de ahorro para alcanzar tus objetivos</t>
  </si>
  <si>
    <t>ESTABLECE TUS METAS</t>
  </si>
  <si>
    <t>AHORROVISOR - TU PLAN DE AHORRO*</t>
  </si>
  <si>
    <t>Ahorro sin dejar de hacer lo que me gusta</t>
  </si>
  <si>
    <t>¿Qué me propongo y cuánto vale?</t>
  </si>
  <si>
    <r>
      <t xml:space="preserve">¿Cuáles son tus ingresos mensuales?
</t>
    </r>
    <r>
      <rPr>
        <b/>
        <sz val="10"/>
        <color theme="0"/>
        <rFont val="Montserrat"/>
      </rPr>
      <t>(Después de todos los descuentos de nómina o ley)</t>
    </r>
  </si>
  <si>
    <t>Prioridad</t>
  </si>
  <si>
    <t>Meta</t>
  </si>
  <si>
    <t>¿Cuánto vale?*</t>
  </si>
  <si>
    <r>
      <t xml:space="preserve">Plazo
</t>
    </r>
    <r>
      <rPr>
        <b/>
        <i/>
        <sz val="10"/>
        <color theme="0"/>
        <rFont val="Montserrat"/>
      </rPr>
      <t>(En años)</t>
    </r>
  </si>
  <si>
    <t>Tener mi casa propia</t>
  </si>
  <si>
    <t>Vacaciones</t>
  </si>
  <si>
    <t>Ir a un festival de música</t>
  </si>
  <si>
    <t>TU PLAN DE AHORRO POTENCIALIZADO</t>
  </si>
  <si>
    <t>Renovar mi teléfono</t>
  </si>
  <si>
    <t>Deja atrás las cuentas de ahorro tradicionales e invierte tu ahorro y haz que trabajen por tus metas</t>
  </si>
  <si>
    <t xml:space="preserve">Ir a la Copa América </t>
  </si>
  <si>
    <t>Ahorrar para darme gusticos</t>
  </si>
  <si>
    <t>¿Cuáles son mis opciones para ahorrar y qué plan me funciona?</t>
  </si>
  <si>
    <t>Empezar mi emprendimiento</t>
  </si>
  <si>
    <t xml:space="preserve">Estas son tus opciones de plan de ahorro, dependiendo del porcentaje que puedas ahorrar y el plazo definido para cumplir con tu objetivo. 
</t>
  </si>
  <si>
    <t>Remodelación de mi casa</t>
  </si>
  <si>
    <t>Un mes de viaje en Europa</t>
  </si>
  <si>
    <t>Tasa teórica E.A.** para potencializar estos escenarios</t>
  </si>
  <si>
    <t>Realizar una Maestría</t>
  </si>
  <si>
    <t xml:space="preserve"> Esta podría ser la diferencia de ahorrar tradicionalmente Vs potencializar tus ahorros con el poder de la inversión</t>
  </si>
  <si>
    <t>Ahorro para emergencias (cuando mi gato/perro se enferma)</t>
  </si>
  <si>
    <r>
      <rPr>
        <b/>
        <sz val="12"/>
        <color theme="0"/>
        <rFont val="Montserrat"/>
      </rPr>
      <t xml:space="preserve">NUEVO AHORRADOR </t>
    </r>
    <r>
      <rPr>
        <b/>
        <sz val="11"/>
        <color theme="0"/>
        <rFont val="Montserrat"/>
      </rPr>
      <t xml:space="preserve">
</t>
    </r>
    <r>
      <rPr>
        <b/>
        <sz val="10"/>
        <color theme="0"/>
        <rFont val="Montserrat"/>
      </rPr>
      <t>¿Cuánto alcanzaría ahorrando el 5% de mis ingresos y potencializándolo con el poder de la inversión?</t>
    </r>
  </si>
  <si>
    <t>Esta es la diferencia de ahorrar tradicionalmente Vs potencializar tus ahorros con el poder de la inversión</t>
  </si>
  <si>
    <t>Tu Ahorro 5% de tus ingresos</t>
  </si>
  <si>
    <t>Tu ahorro + rentabilidad teórica de acuerdo a cada plazo</t>
  </si>
  <si>
    <t>Valor a ahorrar mensualmente (5% ingresos)</t>
  </si>
  <si>
    <t>* Lista de metas y precios de referencia los cuales puedes personalizar de acuerdo a tu objetivo de ahorro.</t>
  </si>
  <si>
    <t>Ahorro en 1 año</t>
  </si>
  <si>
    <t>Ahorro en 3 años</t>
  </si>
  <si>
    <t>Ahorro en 5 años</t>
  </si>
  <si>
    <t>Ahorro en 10 años</t>
  </si>
  <si>
    <r>
      <rPr>
        <b/>
        <sz val="12"/>
        <color theme="0"/>
        <rFont val="Montserrat"/>
      </rPr>
      <t xml:space="preserve">AHORRADOR HABILIDOSO </t>
    </r>
    <r>
      <rPr>
        <b/>
        <sz val="11"/>
        <color theme="0"/>
        <rFont val="Montserrat"/>
      </rPr>
      <t xml:space="preserve">
</t>
    </r>
    <r>
      <rPr>
        <b/>
        <sz val="10"/>
        <color theme="0"/>
        <rFont val="Montserrat"/>
      </rPr>
      <t>¿Cuánto alcanzaría ahorrando el 10% de mis ingresos y potencializándolo con el poder de la inversión?</t>
    </r>
  </si>
  <si>
    <t>Tu Ahorro 10% de tus ingresos</t>
  </si>
  <si>
    <t>Valor a ahorrar mensualmente (10% ingresos)</t>
  </si>
  <si>
    <r>
      <rPr>
        <b/>
        <sz val="12"/>
        <color theme="0"/>
        <rFont val="Montserrat"/>
      </rPr>
      <t xml:space="preserve">FAN DEL AHORRO </t>
    </r>
    <r>
      <rPr>
        <b/>
        <sz val="11"/>
        <color theme="0"/>
        <rFont val="Montserrat"/>
      </rPr>
      <t xml:space="preserve">
</t>
    </r>
    <r>
      <rPr>
        <b/>
        <sz val="10"/>
        <color theme="0"/>
        <rFont val="Montserrat"/>
      </rPr>
      <t>¿Cuánto alcanzaría ahorrando el 15% de mis ingresos y potencializándolo con el poder de la inversión?</t>
    </r>
  </si>
  <si>
    <t>Tu Ahorro 15% de tus ingresos</t>
  </si>
  <si>
    <t>Valor a ahorrar mensualmente (15% ingresos)</t>
  </si>
  <si>
    <r>
      <rPr>
        <b/>
        <sz val="12"/>
        <color theme="0"/>
        <rFont val="Montserrat"/>
      </rPr>
      <t>SUPER FAN DEL AHORRO</t>
    </r>
    <r>
      <rPr>
        <b/>
        <sz val="11"/>
        <color theme="0"/>
        <rFont val="Montserrat"/>
      </rPr>
      <t xml:space="preserve">
</t>
    </r>
    <r>
      <rPr>
        <b/>
        <sz val="10"/>
        <color theme="0"/>
        <rFont val="Montserrat"/>
      </rPr>
      <t xml:space="preserve"> ¿Cuánto alcanzaría ahorrando el 20% de mis ingresos y potencializándolo con el poder de la inversión?</t>
    </r>
  </si>
  <si>
    <t>Tu Ahorro 20% de tus ingresos</t>
  </si>
  <si>
    <t>Valor a ahorrar mensualmente (20% ingresos)</t>
  </si>
  <si>
    <r>
      <t xml:space="preserve">El presente simulador es una herramienta gratuita que, debe ser gestionada de manera prudente por su usuario. Sus resultados y cifras no comprometen o garantizan rentabilidades futuras en los productos Skandia. Esta herramienta está diseñada con el fin de apoyar y concienciar a su usuario en términos de ahorro y gestión financiera. Se recomienda en cualquier caso que, el usuario de ésta analice su situación particular y pueda recibir la asesoría de Skandia al momento de tomar sus decisiones financieras. Skandia no asume ninguna responsabilidad sobre esta herramienta y sus usuarios al hacer uso de ésta entienden su alcance. Skandia no prometo o garantiza rentabilidades futuras.  Para conocer las rentabilidades actuales de los portafolios ingresa a ww.skandia.com.co.
</t>
    </r>
    <r>
      <rPr>
        <b/>
        <i/>
        <sz val="8.3000000000000007"/>
        <color rgb="FF404040"/>
        <rFont val="Montserrat"/>
      </rPr>
      <t>*</t>
    </r>
    <r>
      <rPr>
        <i/>
        <sz val="8.3000000000000007"/>
        <color rgb="FF404040"/>
        <rFont val="Montserrat"/>
      </rPr>
      <t>El valor del ahorro se calcula teniendo en cuenta el dato proporcionado por el cliente en la casilla ingresos y proyectando su valor futuro según el desempeño de la rentabilidad teórica.
**Esta tasa es teórica para el ejercicio de simulación, no es una tasa real.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</si>
</sst>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-* #,##0.0_-;\-* #,##0.0_-;_-* &quot;-&quot;??_-;_-@_-"/>
    <numFmt numFmtId="166" formatCode="_-* #,##0_-;\-* #,##0_-;_-* &quot;-&quot;??_-;_-@_-"/>
    <numFmt numFmtId="167" formatCode="_(&quot;$&quot;* #,##0_);_(&quot;$&quot;* \(#,##0\);_(&quot;$&quot;* &quot;-&quot;??_);_(@_)"/>
    <numFmt numFmtId="168" formatCode="_-&quot;$&quot;\ * #,##0_-;\-&quot;$&quot;\ * #,##0_-;_-&quot;$&quot;\ * &quot;-&quot;??_-;_-@_-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8"/>
      <color theme="0"/>
      <name val="Tahoma"/>
      <family val="2"/>
    </font>
    <font>
      <i/>
      <sz val="10"/>
      <name val="Tahoma"/>
      <family val="2"/>
    </font>
    <font>
      <sz val="8"/>
      <name val="Tahoma"/>
      <family val="2"/>
    </font>
    <font>
      <sz val="9.5"/>
      <color theme="1"/>
      <name val="Segoe UI Light"/>
      <family val="2"/>
    </font>
    <font>
      <b/>
      <sz val="10"/>
      <color theme="2" tint="-0.499984740745262"/>
      <name val="Segoe UI Light"/>
      <family val="2"/>
    </font>
    <font>
      <sz val="8"/>
      <color theme="2" tint="-0.499984740745262"/>
      <name val="Segoe UI Light"/>
      <family val="2"/>
    </font>
    <font>
      <b/>
      <sz val="9"/>
      <color theme="2" tint="-0.499984740745262"/>
      <name val="Segoe UI Light"/>
      <family val="2"/>
    </font>
    <font>
      <b/>
      <sz val="9.5"/>
      <color theme="1"/>
      <name val="Segoe UI Light"/>
      <family val="2"/>
    </font>
    <font>
      <sz val="9"/>
      <color theme="2" tint="-0.499984740745262"/>
      <name val="Segoe UI Light"/>
      <family val="2"/>
    </font>
    <font>
      <b/>
      <sz val="10"/>
      <color theme="0"/>
      <name val="Segoe UI Light"/>
      <family val="2"/>
    </font>
    <font>
      <sz val="9"/>
      <name val="Segoe UI Light"/>
      <family val="2"/>
    </font>
    <font>
      <b/>
      <sz val="11"/>
      <color theme="1"/>
      <name val="Segoe UI Emoji"/>
      <family val="2"/>
    </font>
    <font>
      <sz val="9"/>
      <color rgb="FFC00000"/>
      <name val="Segoe UI Light"/>
      <family val="2"/>
    </font>
    <font>
      <sz val="9.5"/>
      <color rgb="FFC00000"/>
      <name val="Segoe UI Light"/>
      <family val="2"/>
    </font>
    <font>
      <sz val="11"/>
      <color rgb="FFC00000"/>
      <name val="Calibri"/>
      <family val="2"/>
      <scheme val="minor"/>
    </font>
    <font>
      <b/>
      <sz val="9"/>
      <color rgb="FFC00000"/>
      <name val="Segoe UI Light"/>
      <family val="2"/>
    </font>
    <font>
      <b/>
      <sz val="12"/>
      <color theme="0"/>
      <name val="Montserrat"/>
    </font>
    <font>
      <sz val="10"/>
      <name val="Montserrat"/>
    </font>
    <font>
      <b/>
      <sz val="10"/>
      <name val="Montserrat"/>
    </font>
    <font>
      <i/>
      <sz val="10"/>
      <name val="Montserrat"/>
    </font>
    <font>
      <b/>
      <sz val="11"/>
      <name val="Montserrat"/>
    </font>
    <font>
      <sz val="11"/>
      <name val="Montserrat"/>
    </font>
    <font>
      <sz val="14"/>
      <name val="Montserrat"/>
    </font>
    <font>
      <b/>
      <i/>
      <sz val="10"/>
      <name val="Montserrat"/>
    </font>
    <font>
      <sz val="12"/>
      <color theme="0"/>
      <name val="Montserrat"/>
    </font>
    <font>
      <b/>
      <sz val="18"/>
      <color rgb="FF00C83C"/>
      <name val="Montserrat"/>
    </font>
    <font>
      <b/>
      <sz val="10"/>
      <color theme="0"/>
      <name val="Montserrat"/>
    </font>
    <font>
      <sz val="10"/>
      <color theme="0"/>
      <name val="Montserrat"/>
    </font>
    <font>
      <b/>
      <sz val="11"/>
      <color theme="0"/>
      <name val="Montserrat"/>
    </font>
    <font>
      <sz val="11"/>
      <color theme="0"/>
      <name val="Tahoma"/>
      <family val="2"/>
    </font>
    <font>
      <sz val="11"/>
      <color theme="0"/>
      <name val="Montserrat"/>
    </font>
    <font>
      <sz val="10"/>
      <color rgb="FF0D0D0D"/>
      <name val="Montserrat"/>
    </font>
    <font>
      <b/>
      <sz val="10"/>
      <color rgb="FF00C83C"/>
      <name val="Tahoma"/>
      <family val="2"/>
    </font>
    <font>
      <sz val="8"/>
      <name val="Montserrat"/>
    </font>
    <font>
      <b/>
      <sz val="20"/>
      <color rgb="FF00C83C"/>
      <name val="Montserrat"/>
    </font>
    <font>
      <b/>
      <u/>
      <sz val="10"/>
      <color rgb="FF767171"/>
      <name val="Montserrat"/>
    </font>
    <font>
      <sz val="10"/>
      <color rgb="FF767171"/>
      <name val="Montserrat"/>
    </font>
    <font>
      <b/>
      <sz val="10"/>
      <color rgb="FF767171"/>
      <name val="Montserrat"/>
    </font>
    <font>
      <b/>
      <sz val="10.5"/>
      <color rgb="FF00C83C"/>
      <name val="Montserrat"/>
    </font>
    <font>
      <i/>
      <sz val="8"/>
      <color rgb="FF767171"/>
      <name val="Montserrat"/>
    </font>
    <font>
      <b/>
      <sz val="14"/>
      <color theme="0"/>
      <name val="Montserrat"/>
    </font>
    <font>
      <b/>
      <i/>
      <sz val="10"/>
      <color theme="0"/>
      <name val="Montserrat"/>
    </font>
    <font>
      <b/>
      <sz val="22"/>
      <color theme="1" tint="0.249977111117893"/>
      <name val="Montserrat"/>
    </font>
    <font>
      <b/>
      <sz val="11"/>
      <color theme="2" tint="-0.89999084444715716"/>
      <name val="Montserrat"/>
    </font>
    <font>
      <b/>
      <sz val="9"/>
      <name val="Montserrat"/>
    </font>
    <font>
      <sz val="10"/>
      <color theme="1" tint="0.249977111117893"/>
      <name val="Tahoma"/>
      <family val="2"/>
    </font>
    <font>
      <b/>
      <sz val="10"/>
      <color theme="1" tint="0.249977111117893"/>
      <name val="Tahoma"/>
      <family val="2"/>
    </font>
    <font>
      <b/>
      <sz val="9"/>
      <color theme="0"/>
      <name val="Montserrat"/>
    </font>
    <font>
      <b/>
      <sz val="9"/>
      <color rgb="FF00C83C"/>
      <name val="Montserrat"/>
    </font>
    <font>
      <b/>
      <sz val="12"/>
      <color theme="1" tint="0.249977111117893"/>
      <name val="Montserrat"/>
    </font>
    <font>
      <b/>
      <sz val="12"/>
      <color rgb="FF00C83C"/>
      <name val="Montserrat"/>
    </font>
    <font>
      <i/>
      <sz val="8.5"/>
      <color theme="1" tint="0.249977111117893"/>
      <name val="Montserrat"/>
    </font>
    <font>
      <i/>
      <sz val="8.3000000000000007"/>
      <color theme="1" tint="0.249977111117893"/>
      <name val="Montserrat"/>
    </font>
    <font>
      <i/>
      <sz val="8.3000000000000007"/>
      <color rgb="FF404040"/>
      <name val="Montserrat"/>
    </font>
    <font>
      <b/>
      <i/>
      <sz val="8.3000000000000007"/>
      <color rgb="FF404040"/>
      <name val="Montserra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C83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FF7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FFFCA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C83C"/>
      </top>
      <bottom/>
      <diagonal/>
    </border>
    <border>
      <left/>
      <right/>
      <top/>
      <bottom style="thin">
        <color rgb="FF00C83C"/>
      </bottom>
      <diagonal/>
    </border>
    <border>
      <left/>
      <right/>
      <top style="thin">
        <color rgb="FF00C83C"/>
      </top>
      <bottom style="thin">
        <color rgb="FF00C83C"/>
      </bottom>
      <diagonal/>
    </border>
    <border>
      <left style="medium">
        <color indexed="64"/>
      </left>
      <right/>
      <top/>
      <bottom style="medium">
        <color theme="1" tint="0.14999847407452621"/>
      </bottom>
      <diagonal/>
    </border>
    <border>
      <left/>
      <right/>
      <top style="thin">
        <color rgb="FF00C83C"/>
      </top>
      <bottom style="medium">
        <color theme="1" tint="0.14999847407452621"/>
      </bottom>
      <diagonal/>
    </border>
    <border>
      <left/>
      <right style="medium">
        <color indexed="64"/>
      </right>
      <top/>
      <bottom style="medium">
        <color theme="1" tint="0.1499984740745262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5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right"/>
    </xf>
    <xf numFmtId="10" fontId="2" fillId="2" borderId="0" xfId="3" applyNumberFormat="1" applyFont="1" applyFill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2" xfId="0" applyFont="1" applyFill="1" applyBorder="1" applyAlignment="1">
      <alignment horizontal="right"/>
    </xf>
    <xf numFmtId="0" fontId="2" fillId="2" borderId="3" xfId="0" applyFont="1" applyFill="1" applyBorder="1"/>
    <xf numFmtId="0" fontId="2" fillId="0" borderId="3" xfId="0" applyFont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0" borderId="5" xfId="0" applyFont="1" applyBorder="1"/>
    <xf numFmtId="0" fontId="5" fillId="2" borderId="4" xfId="0" applyFont="1" applyFill="1" applyBorder="1"/>
    <xf numFmtId="0" fontId="7" fillId="2" borderId="4" xfId="0" applyFont="1" applyFill="1" applyBorder="1"/>
    <xf numFmtId="166" fontId="6" fillId="2" borderId="0" xfId="1" applyNumberFormat="1" applyFont="1" applyFill="1" applyBorder="1" applyAlignment="1">
      <alignment horizontal="right"/>
    </xf>
    <xf numFmtId="0" fontId="6" fillId="2" borderId="0" xfId="0" applyFont="1" applyFill="1" applyAlignment="1">
      <alignment horizontal="left" indent="1"/>
    </xf>
    <xf numFmtId="0" fontId="2" fillId="2" borderId="0" xfId="0" applyFont="1" applyFill="1" applyAlignment="1">
      <alignment horizontal="center"/>
    </xf>
    <xf numFmtId="9" fontId="8" fillId="0" borderId="0" xfId="3" applyFont="1" applyAlignment="1">
      <alignment horizontal="center"/>
    </xf>
    <xf numFmtId="44" fontId="8" fillId="0" borderId="0" xfId="2" applyFont="1"/>
    <xf numFmtId="9" fontId="0" fillId="0" borderId="0" xfId="3" applyFont="1"/>
    <xf numFmtId="44" fontId="0" fillId="0" borderId="0" xfId="0" applyNumberFormat="1"/>
    <xf numFmtId="0" fontId="9" fillId="0" borderId="0" xfId="0" applyFont="1" applyAlignment="1" applyProtection="1">
      <alignment vertical="top" wrapText="1"/>
      <protection hidden="1"/>
    </xf>
    <xf numFmtId="0" fontId="10" fillId="0" borderId="0" xfId="0" applyFont="1" applyAlignment="1">
      <alignment horizontal="left" indent="3"/>
    </xf>
    <xf numFmtId="0" fontId="11" fillId="0" borderId="0" xfId="0" applyFont="1" applyAlignment="1">
      <alignment horizontal="center" vertical="center" wrapText="1"/>
    </xf>
    <xf numFmtId="9" fontId="8" fillId="0" borderId="0" xfId="3" applyFont="1" applyFill="1" applyBorder="1" applyAlignment="1" applyProtection="1">
      <alignment horizontal="center" vertical="center"/>
      <protection hidden="1"/>
    </xf>
    <xf numFmtId="168" fontId="8" fillId="0" borderId="0" xfId="0" applyNumberFormat="1" applyFont="1" applyAlignment="1" applyProtection="1">
      <alignment horizontal="center" vertical="center"/>
      <protection hidden="1"/>
    </xf>
    <xf numFmtId="9" fontId="8" fillId="0" borderId="0" xfId="3" applyFont="1" applyFill="1" applyBorder="1" applyAlignment="1" applyProtection="1">
      <alignment horizontal="center"/>
      <protection hidden="1"/>
    </xf>
    <xf numFmtId="167" fontId="13" fillId="0" borderId="0" xfId="2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9" fontId="8" fillId="0" borderId="0" xfId="3" applyFont="1" applyFill="1" applyBorder="1" applyAlignment="1">
      <alignment horizontal="center"/>
    </xf>
    <xf numFmtId="0" fontId="8" fillId="0" borderId="0" xfId="0" applyFont="1"/>
    <xf numFmtId="0" fontId="11" fillId="0" borderId="0" xfId="0" applyFont="1" applyAlignment="1">
      <alignment horizontal="left" vertical="center" indent="2"/>
    </xf>
    <xf numFmtId="44" fontId="13" fillId="0" borderId="0" xfId="2" applyFont="1" applyFill="1" applyBorder="1" applyAlignment="1">
      <alignment horizontal="left"/>
    </xf>
    <xf numFmtId="167" fontId="8" fillId="0" borderId="0" xfId="2" applyNumberFormat="1" applyFont="1" applyFill="1" applyBorder="1" applyProtection="1">
      <protection hidden="1"/>
    </xf>
    <xf numFmtId="0" fontId="0" fillId="0" borderId="0" xfId="0" applyAlignment="1">
      <alignment horizontal="left"/>
    </xf>
    <xf numFmtId="1" fontId="8" fillId="0" borderId="9" xfId="3" applyNumberFormat="1" applyFont="1" applyFill="1" applyBorder="1" applyAlignment="1" applyProtection="1">
      <alignment horizontal="left"/>
      <protection hidden="1"/>
    </xf>
    <xf numFmtId="167" fontId="8" fillId="0" borderId="0" xfId="2" applyNumberFormat="1" applyFont="1" applyFill="1"/>
    <xf numFmtId="44" fontId="8" fillId="0" borderId="9" xfId="2" applyFont="1" applyFill="1" applyBorder="1" applyProtection="1">
      <protection hidden="1"/>
    </xf>
    <xf numFmtId="167" fontId="8" fillId="0" borderId="0" xfId="2" applyNumberFormat="1" applyFont="1" applyFill="1" applyBorder="1"/>
    <xf numFmtId="167" fontId="17" fillId="0" borderId="0" xfId="2" applyNumberFormat="1" applyFont="1" applyFill="1" applyBorder="1" applyAlignment="1">
      <alignment horizontal="left"/>
    </xf>
    <xf numFmtId="9" fontId="18" fillId="0" borderId="0" xfId="3" applyFont="1" applyFill="1" applyBorder="1" applyAlignment="1" applyProtection="1">
      <alignment horizontal="center"/>
      <protection hidden="1"/>
    </xf>
    <xf numFmtId="0" fontId="19" fillId="0" borderId="0" xfId="0" applyFont="1"/>
    <xf numFmtId="0" fontId="20" fillId="0" borderId="0" xfId="0" applyFont="1"/>
    <xf numFmtId="0" fontId="17" fillId="0" borderId="0" xfId="0" applyFont="1"/>
    <xf numFmtId="0" fontId="4" fillId="3" borderId="5" xfId="0" applyFont="1" applyFill="1" applyBorder="1"/>
    <xf numFmtId="0" fontId="4" fillId="4" borderId="5" xfId="0" applyFont="1" applyFill="1" applyBorder="1"/>
    <xf numFmtId="0" fontId="2" fillId="4" borderId="5" xfId="0" applyFont="1" applyFill="1" applyBorder="1"/>
    <xf numFmtId="0" fontId="22" fillId="2" borderId="0" xfId="0" applyFont="1" applyFill="1"/>
    <xf numFmtId="0" fontId="22" fillId="2" borderId="0" xfId="0" applyFont="1" applyFill="1" applyAlignment="1">
      <alignment horizontal="right"/>
    </xf>
    <xf numFmtId="0" fontId="23" fillId="2" borderId="0" xfId="0" applyFont="1" applyFill="1"/>
    <xf numFmtId="0" fontId="27" fillId="2" borderId="0" xfId="0" applyFont="1" applyFill="1"/>
    <xf numFmtId="0" fontId="2" fillId="3" borderId="4" xfId="0" applyFont="1" applyFill="1" applyBorder="1"/>
    <xf numFmtId="0" fontId="5" fillId="3" borderId="4" xfId="0" applyFont="1" applyFill="1" applyBorder="1"/>
    <xf numFmtId="0" fontId="7" fillId="3" borderId="4" xfId="0" applyFont="1" applyFill="1" applyBorder="1"/>
    <xf numFmtId="0" fontId="2" fillId="5" borderId="4" xfId="0" applyFont="1" applyFill="1" applyBorder="1"/>
    <xf numFmtId="0" fontId="30" fillId="2" borderId="0" xfId="0" applyFont="1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2" xfId="0" applyFont="1" applyFill="1" applyBorder="1" applyAlignment="1">
      <alignment horizontal="right"/>
    </xf>
    <xf numFmtId="0" fontId="2" fillId="5" borderId="3" xfId="0" applyFont="1" applyFill="1" applyBorder="1"/>
    <xf numFmtId="0" fontId="22" fillId="2" borderId="2" xfId="0" applyFont="1" applyFill="1" applyBorder="1"/>
    <xf numFmtId="0" fontId="22" fillId="2" borderId="2" xfId="0" applyFont="1" applyFill="1" applyBorder="1" applyAlignment="1">
      <alignment horizontal="right"/>
    </xf>
    <xf numFmtId="0" fontId="22" fillId="2" borderId="2" xfId="0" applyFont="1" applyFill="1" applyBorder="1" applyAlignment="1">
      <alignment horizontal="right" wrapText="1"/>
    </xf>
    <xf numFmtId="0" fontId="22" fillId="2" borderId="0" xfId="0" applyFont="1" applyFill="1" applyAlignment="1">
      <alignment horizontal="right" wrapText="1"/>
    </xf>
    <xf numFmtId="0" fontId="31" fillId="3" borderId="0" xfId="0" applyFont="1" applyFill="1" applyAlignment="1">
      <alignment horizontal="left" indent="1"/>
    </xf>
    <xf numFmtId="167" fontId="25" fillId="4" borderId="0" xfId="2" applyNumberFormat="1" applyFont="1" applyFill="1" applyBorder="1" applyAlignment="1">
      <alignment horizontal="right"/>
    </xf>
    <xf numFmtId="0" fontId="26" fillId="4" borderId="0" xfId="0" applyFont="1" applyFill="1" applyAlignment="1">
      <alignment horizontal="left" indent="1"/>
    </xf>
    <xf numFmtId="0" fontId="33" fillId="3" borderId="0" xfId="0" applyFont="1" applyFill="1" applyAlignment="1">
      <alignment horizontal="left" indent="1"/>
    </xf>
    <xf numFmtId="167" fontId="33" fillId="3" borderId="0" xfId="2" applyNumberFormat="1" applyFont="1" applyFill="1" applyBorder="1" applyAlignment="1">
      <alignment horizontal="right"/>
    </xf>
    <xf numFmtId="0" fontId="34" fillId="3" borderId="5" xfId="0" applyFont="1" applyFill="1" applyBorder="1"/>
    <xf numFmtId="0" fontId="35" fillId="3" borderId="0" xfId="0" applyFont="1" applyFill="1" applyAlignment="1">
      <alignment horizontal="left" indent="1"/>
    </xf>
    <xf numFmtId="0" fontId="2" fillId="2" borderId="0" xfId="0" applyFont="1" applyFill="1" applyAlignment="1">
      <alignment wrapText="1"/>
    </xf>
    <xf numFmtId="0" fontId="36" fillId="0" borderId="0" xfId="0" applyFont="1"/>
    <xf numFmtId="9" fontId="37" fillId="3" borderId="5" xfId="0" applyNumberFormat="1" applyFont="1" applyFill="1" applyBorder="1" applyAlignment="1">
      <alignment horizontal="center"/>
    </xf>
    <xf numFmtId="0" fontId="39" fillId="0" borderId="0" xfId="0" applyFont="1" applyAlignment="1">
      <alignment horizontal="left" indent="15"/>
    </xf>
    <xf numFmtId="0" fontId="16" fillId="0" borderId="0" xfId="0" applyFont="1" applyAlignment="1">
      <alignment horizontal="left" indent="15"/>
    </xf>
    <xf numFmtId="0" fontId="2" fillId="2" borderId="0" xfId="0" applyFont="1" applyFill="1" applyAlignment="1">
      <alignment horizontal="left" indent="15"/>
    </xf>
    <xf numFmtId="0" fontId="40" fillId="0" borderId="0" xfId="0" applyFont="1"/>
    <xf numFmtId="0" fontId="41" fillId="0" borderId="0" xfId="0" applyFont="1"/>
    <xf numFmtId="0" fontId="43" fillId="0" borderId="0" xfId="0" applyFont="1"/>
    <xf numFmtId="0" fontId="44" fillId="0" borderId="0" xfId="0" applyFont="1"/>
    <xf numFmtId="0" fontId="42" fillId="0" borderId="0" xfId="0" applyFont="1"/>
    <xf numFmtId="0" fontId="25" fillId="6" borderId="0" xfId="0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left" indent="5"/>
    </xf>
    <xf numFmtId="0" fontId="32" fillId="3" borderId="0" xfId="0" applyFont="1" applyFill="1" applyAlignment="1">
      <alignment horizontal="right"/>
    </xf>
    <xf numFmtId="0" fontId="22" fillId="2" borderId="15" xfId="0" applyFont="1" applyFill="1" applyBorder="1" applyAlignment="1">
      <alignment horizontal="center" vertical="center"/>
    </xf>
    <xf numFmtId="167" fontId="28" fillId="2" borderId="15" xfId="2" applyNumberFormat="1" applyFont="1" applyFill="1" applyBorder="1" applyAlignment="1">
      <alignment horizontal="right" vertical="center"/>
    </xf>
    <xf numFmtId="0" fontId="22" fillId="2" borderId="15" xfId="1" applyNumberFormat="1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167" fontId="28" fillId="2" borderId="14" xfId="2" applyNumberFormat="1" applyFont="1" applyFill="1" applyBorder="1" applyAlignment="1">
      <alignment horizontal="right" vertical="center"/>
    </xf>
    <xf numFmtId="0" fontId="24" fillId="2" borderId="14" xfId="1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7" fontId="28" fillId="2" borderId="16" xfId="2" applyNumberFormat="1" applyFont="1" applyFill="1" applyBorder="1" applyAlignment="1">
      <alignment horizontal="right" vertical="center"/>
    </xf>
    <xf numFmtId="0" fontId="24" fillId="2" borderId="15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left" vertical="center" wrapText="1"/>
    </xf>
    <xf numFmtId="0" fontId="24" fillId="2" borderId="16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vertical="top" wrapText="1"/>
    </xf>
    <xf numFmtId="0" fontId="24" fillId="2" borderId="5" xfId="0" applyFont="1" applyFill="1" applyBorder="1" applyAlignment="1">
      <alignment vertical="top" wrapText="1"/>
    </xf>
    <xf numFmtId="0" fontId="4" fillId="7" borderId="5" xfId="0" applyFont="1" applyFill="1" applyBorder="1"/>
    <xf numFmtId="165" fontId="25" fillId="7" borderId="0" xfId="1" applyNumberFormat="1" applyFont="1" applyFill="1" applyBorder="1" applyAlignment="1">
      <alignment horizontal="right"/>
    </xf>
    <xf numFmtId="0" fontId="26" fillId="7" borderId="0" xfId="0" applyFont="1" applyFill="1" applyAlignment="1">
      <alignment horizontal="left" indent="1"/>
    </xf>
    <xf numFmtId="167" fontId="25" fillId="7" borderId="0" xfId="2" applyNumberFormat="1" applyFont="1" applyFill="1" applyBorder="1" applyAlignment="1">
      <alignment horizontal="right"/>
    </xf>
    <xf numFmtId="0" fontId="2" fillId="7" borderId="5" xfId="0" applyFont="1" applyFill="1" applyBorder="1"/>
    <xf numFmtId="0" fontId="48" fillId="7" borderId="0" xfId="0" applyFont="1" applyFill="1" applyAlignment="1">
      <alignment horizontal="left" indent="1"/>
    </xf>
    <xf numFmtId="10" fontId="45" fillId="3" borderId="0" xfId="0" applyNumberFormat="1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/>
    </xf>
    <xf numFmtId="0" fontId="4" fillId="9" borderId="4" xfId="0" applyFont="1" applyFill="1" applyBorder="1" applyAlignment="1">
      <alignment vertical="center"/>
    </xf>
    <xf numFmtId="0" fontId="4" fillId="9" borderId="5" xfId="0" applyFont="1" applyFill="1" applyBorder="1" applyAlignment="1">
      <alignment vertical="center"/>
    </xf>
    <xf numFmtId="0" fontId="49" fillId="10" borderId="0" xfId="0" applyFont="1" applyFill="1" applyAlignment="1">
      <alignment horizontal="center" vertical="center" wrapText="1"/>
    </xf>
    <xf numFmtId="167" fontId="25" fillId="10" borderId="0" xfId="2" applyNumberFormat="1" applyFont="1" applyFill="1" applyBorder="1" applyAlignment="1">
      <alignment horizontal="right"/>
    </xf>
    <xf numFmtId="0" fontId="4" fillId="3" borderId="4" xfId="0" applyFont="1" applyFill="1" applyBorder="1"/>
    <xf numFmtId="0" fontId="31" fillId="3" borderId="0" xfId="0" applyFont="1" applyFill="1" applyAlignment="1">
      <alignment horizontal="center" vertical="center" wrapText="1"/>
    </xf>
    <xf numFmtId="0" fontId="50" fillId="2" borderId="4" xfId="0" applyFont="1" applyFill="1" applyBorder="1"/>
    <xf numFmtId="9" fontId="51" fillId="2" borderId="5" xfId="0" applyNumberFormat="1" applyFont="1" applyFill="1" applyBorder="1" applyAlignment="1">
      <alignment horizontal="center"/>
    </xf>
    <xf numFmtId="0" fontId="49" fillId="6" borderId="0" xfId="0" applyFont="1" applyFill="1" applyAlignment="1">
      <alignment horizontal="center" vertical="center" wrapText="1"/>
    </xf>
    <xf numFmtId="167" fontId="25" fillId="6" borderId="0" xfId="2" applyNumberFormat="1" applyFont="1" applyFill="1" applyBorder="1" applyAlignment="1">
      <alignment horizontal="right"/>
    </xf>
    <xf numFmtId="0" fontId="2" fillId="4" borderId="4" xfId="0" applyFont="1" applyFill="1" applyBorder="1"/>
    <xf numFmtId="0" fontId="2" fillId="4" borderId="0" xfId="0" applyFont="1" applyFill="1" applyAlignment="1">
      <alignment horizontal="center" vertical="center" wrapText="1"/>
    </xf>
    <xf numFmtId="0" fontId="49" fillId="4" borderId="0" xfId="0" applyFont="1" applyFill="1" applyAlignment="1">
      <alignment horizontal="center" vertical="center" wrapText="1"/>
    </xf>
    <xf numFmtId="0" fontId="7" fillId="4" borderId="4" xfId="0" applyFont="1" applyFill="1" applyBorder="1"/>
    <xf numFmtId="0" fontId="5" fillId="4" borderId="4" xfId="0" applyFont="1" applyFill="1" applyBorder="1"/>
    <xf numFmtId="167" fontId="33" fillId="8" borderId="0" xfId="2" applyNumberFormat="1" applyFont="1" applyFill="1" applyBorder="1" applyAlignment="1">
      <alignment horizontal="right"/>
    </xf>
    <xf numFmtId="0" fontId="2" fillId="9" borderId="4" xfId="0" applyFont="1" applyFill="1" applyBorder="1"/>
    <xf numFmtId="0" fontId="21" fillId="9" borderId="0" xfId="0" applyFont="1" applyFill="1" applyAlignment="1">
      <alignment horizontal="left"/>
    </xf>
    <xf numFmtId="0" fontId="35" fillId="9" borderId="0" xfId="0" applyFont="1" applyFill="1" applyAlignment="1">
      <alignment horizontal="left" indent="1"/>
    </xf>
    <xf numFmtId="167" fontId="33" fillId="9" borderId="0" xfId="2" applyNumberFormat="1" applyFont="1" applyFill="1" applyBorder="1" applyAlignment="1">
      <alignment horizontal="right"/>
    </xf>
    <xf numFmtId="9" fontId="3" fillId="9" borderId="5" xfId="0" applyNumberFormat="1" applyFont="1" applyFill="1" applyBorder="1" applyAlignment="1">
      <alignment horizontal="center"/>
    </xf>
    <xf numFmtId="0" fontId="4" fillId="9" borderId="5" xfId="0" applyFont="1" applyFill="1" applyBorder="1"/>
    <xf numFmtId="0" fontId="2" fillId="9" borderId="0" xfId="0" applyFont="1" applyFill="1"/>
    <xf numFmtId="1" fontId="2" fillId="9" borderId="0" xfId="1" applyNumberFormat="1" applyFont="1" applyFill="1" applyBorder="1" applyAlignment="1">
      <alignment vertical="center"/>
    </xf>
    <xf numFmtId="0" fontId="2" fillId="9" borderId="5" xfId="0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1" fontId="2" fillId="9" borderId="7" xfId="1" applyNumberFormat="1" applyFont="1" applyFill="1" applyBorder="1" applyAlignment="1">
      <alignment vertical="center"/>
    </xf>
    <xf numFmtId="0" fontId="2" fillId="9" borderId="8" xfId="0" applyFont="1" applyFill="1" applyBorder="1"/>
    <xf numFmtId="0" fontId="5" fillId="9" borderId="4" xfId="0" applyFont="1" applyFill="1" applyBorder="1"/>
    <xf numFmtId="9" fontId="51" fillId="9" borderId="5" xfId="0" applyNumberFormat="1" applyFont="1" applyFill="1" applyBorder="1" applyAlignment="1">
      <alignment horizontal="center"/>
    </xf>
    <xf numFmtId="0" fontId="52" fillId="9" borderId="0" xfId="0" applyFont="1" applyFill="1" applyAlignment="1">
      <alignment horizontal="center" vertical="center" wrapText="1"/>
    </xf>
    <xf numFmtId="0" fontId="53" fillId="8" borderId="0" xfId="0" applyFont="1" applyFill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/>
    </xf>
    <xf numFmtId="0" fontId="53" fillId="2" borderId="0" xfId="0" applyFont="1" applyFill="1" applyAlignment="1">
      <alignment horizontal="center" vertical="center" wrapText="1"/>
    </xf>
    <xf numFmtId="0" fontId="29" fillId="0" borderId="0" xfId="0" applyFont="1" applyAlignment="1">
      <alignment vertical="top" wrapText="1"/>
    </xf>
    <xf numFmtId="0" fontId="2" fillId="2" borderId="17" xfId="0" applyFont="1" applyFill="1" applyBorder="1"/>
    <xf numFmtId="0" fontId="22" fillId="2" borderId="18" xfId="0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left" vertical="center" wrapText="1"/>
    </xf>
    <xf numFmtId="167" fontId="28" fillId="2" borderId="18" xfId="2" applyNumberFormat="1" applyFont="1" applyFill="1" applyBorder="1" applyAlignment="1">
      <alignment horizontal="right" vertical="center"/>
    </xf>
    <xf numFmtId="0" fontId="2" fillId="2" borderId="19" xfId="0" applyFont="1" applyFill="1" applyBorder="1"/>
    <xf numFmtId="0" fontId="56" fillId="0" borderId="0" xfId="0" applyFont="1" applyAlignment="1">
      <alignment vertical="center" wrapText="1"/>
    </xf>
    <xf numFmtId="167" fontId="25" fillId="2" borderId="0" xfId="2" applyNumberFormat="1" applyFont="1" applyFill="1" applyBorder="1" applyAlignment="1">
      <alignment horizontal="right"/>
    </xf>
    <xf numFmtId="0" fontId="12" fillId="0" borderId="0" xfId="0" applyFont="1" applyAlignment="1">
      <alignment horizontal="left" indent="2"/>
    </xf>
    <xf numFmtId="167" fontId="8" fillId="0" borderId="0" xfId="2" applyNumberFormat="1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9" fontId="8" fillId="0" borderId="11" xfId="3" applyFont="1" applyFill="1" applyBorder="1" applyAlignment="1" applyProtection="1">
      <alignment horizontal="left"/>
      <protection hidden="1"/>
    </xf>
    <xf numFmtId="9" fontId="8" fillId="0" borderId="10" xfId="3" applyFont="1" applyFill="1" applyBorder="1" applyAlignment="1" applyProtection="1">
      <alignment horizontal="left"/>
      <protection hidden="1"/>
    </xf>
    <xf numFmtId="0" fontId="38" fillId="0" borderId="0" xfId="0" applyFont="1" applyAlignment="1">
      <alignment horizontal="center" vertical="center" wrapText="1"/>
    </xf>
    <xf numFmtId="44" fontId="8" fillId="0" borderId="13" xfId="2" applyFont="1" applyFill="1" applyBorder="1" applyAlignment="1" applyProtection="1">
      <alignment horizontal="center"/>
      <protection hidden="1"/>
    </xf>
    <xf numFmtId="44" fontId="8" fillId="0" borderId="12" xfId="2" applyFont="1" applyFill="1" applyBorder="1" applyAlignment="1" applyProtection="1">
      <alignment horizontal="center"/>
      <protection hidden="1"/>
    </xf>
    <xf numFmtId="0" fontId="12" fillId="0" borderId="0" xfId="0" applyFont="1"/>
    <xf numFmtId="0" fontId="58" fillId="0" borderId="0" xfId="0" applyFont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0" fontId="55" fillId="2" borderId="0" xfId="0" applyFont="1" applyFill="1" applyAlignment="1">
      <alignment horizontal="center"/>
    </xf>
    <xf numFmtId="0" fontId="45" fillId="3" borderId="0" xfId="0" applyFont="1" applyFill="1" applyAlignment="1" applyProtection="1">
      <alignment horizontal="left" vertical="center" indent="5"/>
      <protection hidden="1"/>
    </xf>
    <xf numFmtId="0" fontId="33" fillId="9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21" fillId="3" borderId="0" xfId="0" applyFont="1" applyFill="1" applyAlignment="1">
      <alignment horizontal="left" vertical="center" wrapText="1" indent="5"/>
    </xf>
    <xf numFmtId="167" fontId="47" fillId="4" borderId="0" xfId="2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top" wrapText="1"/>
    </xf>
    <xf numFmtId="0" fontId="33" fillId="3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4">
    <dxf>
      <font>
        <b/>
        <i/>
        <u val="none"/>
        <color theme="0"/>
      </font>
      <fill>
        <patternFill>
          <bgColor rgb="FF00C83C"/>
        </patternFill>
      </fill>
      <border>
        <left style="thin">
          <color theme="0"/>
        </left>
        <right/>
        <top/>
        <bottom/>
      </border>
    </dxf>
    <dxf>
      <font>
        <color rgb="FF9C0006"/>
      </font>
      <fill>
        <patternFill>
          <bgColor rgb="FFFFC7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/>
        <u val="none"/>
        <color theme="0"/>
      </font>
      <fill>
        <patternFill>
          <bgColor rgb="FF00C83C"/>
        </patternFill>
      </fill>
      <border>
        <left style="thin">
          <color theme="0"/>
        </left>
        <right/>
        <top/>
        <bottom/>
      </border>
    </dxf>
    <dxf>
      <font>
        <color rgb="FF9C0006"/>
      </font>
      <fill>
        <patternFill>
          <bgColor rgb="FFFFC7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00C83C"/>
      <color rgb="FFAFFFCA"/>
      <color rgb="FFF3FFF7"/>
      <color rgb="FFBD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kandia.co/los-universales-invertir-en-colombia?utm_source=SIMULADOR_AHORRO&amp;utm_medium=Mail&amp;utm_campaign=Reto_Fanaticos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6.png"/><Relationship Id="rId7" Type="http://schemas.openxmlformats.org/officeDocument/2006/relationships/hyperlink" Target="https://www.skandia.co/los-universales-invertir-en-colombia?utm_source=SIMULADOR_AHORRO&amp;utm_medium=Mail&amp;utm_campaign=Reto_Fanaticos" TargetMode="External"/><Relationship Id="rId2" Type="http://schemas.openxmlformats.org/officeDocument/2006/relationships/image" Target="../media/image5.gif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203200</xdr:rowOff>
    </xdr:from>
    <xdr:to>
      <xdr:col>10</xdr:col>
      <xdr:colOff>146050</xdr:colOff>
      <xdr:row>0</xdr:row>
      <xdr:rowOff>234950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1314450" y="203200"/>
          <a:ext cx="9366250" cy="31750"/>
        </a:xfrm>
        <a:prstGeom prst="line">
          <a:avLst/>
        </a:prstGeom>
        <a:ln w="19050">
          <a:solidFill>
            <a:srgbClr val="00C83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152399</xdr:colOff>
      <xdr:row>1</xdr:row>
      <xdr:rowOff>0</xdr:rowOff>
    </xdr:from>
    <xdr:to>
      <xdr:col>10</xdr:col>
      <xdr:colOff>238125</xdr:colOff>
      <xdr:row>19</xdr:row>
      <xdr:rowOff>546100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2399" y="361950"/>
          <a:ext cx="10620376" cy="3327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CO" sz="1400" b="1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Bienvenidos al</a:t>
          </a:r>
          <a:r>
            <a:rPr lang="es-CO" sz="140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AhorroVisor - </a:t>
          </a:r>
          <a:r>
            <a:rPr lang="es-CO" sz="1400" b="0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Tu simulador de ahorro</a:t>
          </a:r>
          <a:endParaRPr lang="es-CO" sz="1400" b="0">
            <a:solidFill>
              <a:srgbClr val="00C83C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endParaRPr lang="es-CO" sz="200">
            <a:solidFill>
              <a:schemeClr val="tx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es-CO" sz="1000" b="1" u="sng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¿Quiere</a:t>
          </a:r>
          <a:r>
            <a:rPr lang="es-CO" sz="1000" b="1" u="sng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s ahorrar y no morir en el intento? - </a:t>
          </a:r>
          <a:r>
            <a:rPr lang="es-CO" sz="1000" b="0" u="sng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¡Entonces nuestro plan de ahorro es para ti!</a:t>
          </a:r>
        </a:p>
        <a:p>
          <a:endParaRPr lang="es-CO" sz="1000" b="0" u="sng" baseline="0">
            <a:solidFill>
              <a:schemeClr val="bg2">
                <a:lumMod val="50000"/>
              </a:schemeClr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r>
            <a:rPr lang="es-CO" sz="100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Para</a:t>
          </a:r>
          <a: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ahorrar sin dejar de hacer lo que te gusta, luego de revisar tu flujo de caja y tus hábitos, el paso a seguir es: </a:t>
          </a:r>
          <a:r>
            <a:rPr lang="es-CO" sz="1000" b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definir tus objetivos con nuestro AhorroVisor así:</a:t>
          </a:r>
          <a: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. </a:t>
          </a:r>
          <a:b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CO" sz="105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1. </a:t>
          </a:r>
          <a:r>
            <a:rPr lang="es-CO" sz="100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Haz una lista de tus objetivos y ordénalos </a:t>
          </a:r>
          <a: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de acuerdo al que tenga mayor importancia para ti. Esto te ayudará a estar motivado y no te desanimarás en el camino para alcanzarlos.</a:t>
          </a:r>
        </a:p>
        <a:p>
          <a:r>
            <a:rPr lang="es-CO" sz="105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2. </a:t>
          </a:r>
          <a:r>
            <a:rPr lang="es-CO" sz="100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Ponle un valor (COP$) a cada objetivo</a:t>
          </a:r>
          <a:br>
            <a:rPr lang="es-CO" sz="100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CO" sz="105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3. </a:t>
          </a:r>
          <a:r>
            <a:rPr lang="es-CO" sz="100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Establece el tiempo máximo </a:t>
          </a:r>
          <a: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o plazo en que quisieras lograr cada objetivo </a:t>
          </a:r>
          <a:b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CO" sz="800" i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  Corto</a:t>
          </a:r>
          <a:br>
            <a:rPr lang="es-CO" sz="800" i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CO" sz="800" i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  Mediano </a:t>
          </a:r>
          <a:br>
            <a:rPr lang="es-CO" sz="800" i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CO" sz="800" i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   Largo plazo</a:t>
          </a:r>
          <a:b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r>
            <a:rPr lang="es-CO" sz="105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4. </a:t>
          </a:r>
          <a:r>
            <a:rPr lang="es-CO" sz="1000" b="1" baseline="0">
              <a:solidFill>
                <a:srgbClr val="00C83C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Define tu meta de ahorro, </a:t>
          </a:r>
          <a: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que sea realista con tu flujo de caja . </a:t>
          </a:r>
          <a:r>
            <a:rPr lang="es-CO" sz="1000" b="1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Nuestro AhorroVisor, te presentará tres escenarios </a:t>
          </a:r>
          <a: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de ahorro, plazo y potencializador de ahorro para que elijas la que mas se adecue a ti </a:t>
          </a:r>
          <a:br>
            <a:rPr lang="es-CO" sz="1000" baseline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endParaRPr lang="es-CO" sz="1000" baseline="0">
            <a:solidFill>
              <a:schemeClr val="bg2">
                <a:lumMod val="50000"/>
              </a:schemeClr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algn="ctr"/>
          <a:r>
            <a:rPr lang="en-US" sz="1000" b="1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Una vez que hayas identificado el porcentaje de tus ingresos que puedes ahorrar, ¡Es momento de poner tu dinero a trabajar para ti! </a:t>
          </a:r>
          <a:r>
            <a:rPr lang="en-US" sz="1000" b="0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💼💰  Deja atrás las cuentas de ahorro tradicionales e invierte tu ahorro con el que podrías obtener ganancias #SinExcusas. </a:t>
          </a:r>
          <a:br>
            <a:rPr lang="en-US" sz="1000" b="0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br>
            <a:rPr lang="en-US" sz="1000" b="0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</a:br>
          <a:endParaRPr lang="en-US" sz="1000" b="0" i="0">
            <a:solidFill>
              <a:schemeClr val="bg2">
                <a:lumMod val="50000"/>
              </a:schemeClr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endParaRPr lang="en-US" sz="1000" b="0" i="0">
            <a:solidFill>
              <a:schemeClr val="bg2">
                <a:lumMod val="50000"/>
              </a:schemeClr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algn="ctr"/>
          <a:r>
            <a:rPr lang="en-US" sz="1000" b="0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📈 </a:t>
          </a:r>
          <a:r>
            <a:rPr lang="en-US" sz="1000" b="1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Automatiza tus aportes activando el débito automático o el descuento de nómina, así podrás ahorrar de manera constante</a:t>
          </a:r>
          <a:r>
            <a:rPr lang="en-US" sz="1000" b="0" i="0">
              <a:solidFill>
                <a:schemeClr val="bg2">
                  <a:lumMod val="50000"/>
                </a:schemeClr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.</a:t>
          </a:r>
          <a:endParaRPr lang="es-CO" sz="1000" baseline="0">
            <a:solidFill>
              <a:schemeClr val="bg2">
                <a:lumMod val="50000"/>
              </a:schemeClr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aseline="0">
            <a:solidFill>
              <a:schemeClr val="tx1"/>
            </a:solidFill>
            <a:effectLst/>
            <a:latin typeface="Montserrat" panose="00000500000000000000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215900</xdr:colOff>
      <xdr:row>21</xdr:row>
      <xdr:rowOff>82550</xdr:rowOff>
    </xdr:from>
    <xdr:to>
      <xdr:col>10</xdr:col>
      <xdr:colOff>327025</xdr:colOff>
      <xdr:row>21</xdr:row>
      <xdr:rowOff>82550</xdr:rowOff>
    </xdr:to>
    <xdr:cxnSp macro="">
      <xdr:nvCxnSpPr>
        <xdr:cNvPr id="5" name="Straight Connector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15900" y="3994150"/>
          <a:ext cx="11147425" cy="0"/>
        </a:xfrm>
        <a:prstGeom prst="line">
          <a:avLst/>
        </a:prstGeom>
        <a:ln w="19050">
          <a:solidFill>
            <a:srgbClr val="00C83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307975</xdr:colOff>
      <xdr:row>21</xdr:row>
      <xdr:rowOff>146050</xdr:rowOff>
    </xdr:from>
    <xdr:to>
      <xdr:col>4</xdr:col>
      <xdr:colOff>479425</xdr:colOff>
      <xdr:row>28</xdr:row>
      <xdr:rowOff>66675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4533900"/>
          <a:ext cx="4356100" cy="113982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0</xdr:row>
      <xdr:rowOff>12700</xdr:rowOff>
    </xdr:from>
    <xdr:to>
      <xdr:col>1</xdr:col>
      <xdr:colOff>749300</xdr:colOff>
      <xdr:row>1</xdr:row>
      <xdr:rowOff>37432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6EAEAE5-879B-BB11-BF68-7A0E9DC0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12700"/>
          <a:ext cx="1066800" cy="393032"/>
        </a:xfrm>
        <a:prstGeom prst="rect">
          <a:avLst/>
        </a:prstGeom>
      </xdr:spPr>
    </xdr:pic>
    <xdr:clientData/>
  </xdr:twoCellAnchor>
  <xdr:twoCellAnchor>
    <xdr:from>
      <xdr:col>4</xdr:col>
      <xdr:colOff>127000</xdr:colOff>
      <xdr:row>18</xdr:row>
      <xdr:rowOff>107950</xdr:rowOff>
    </xdr:from>
    <xdr:to>
      <xdr:col>7</xdr:col>
      <xdr:colOff>209550</xdr:colOff>
      <xdr:row>19</xdr:row>
      <xdr:rowOff>215900</xdr:rowOff>
    </xdr:to>
    <xdr:sp macro="" textlink="">
      <xdr:nvSpPr>
        <xdr:cNvPr id="11" name="Rectangle: Rounded Corner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3D250E-E816-477D-8476-8EA41CF20137}"/>
            </a:ext>
          </a:extLst>
        </xdr:cNvPr>
        <xdr:cNvSpPr/>
      </xdr:nvSpPr>
      <xdr:spPr>
        <a:xfrm>
          <a:off x="4311650" y="3054350"/>
          <a:ext cx="2863850" cy="292100"/>
        </a:xfrm>
        <a:prstGeom prst="roundRect">
          <a:avLst>
            <a:gd name="adj" fmla="val 50000"/>
          </a:avLst>
        </a:prstGeom>
        <a:solidFill>
          <a:srgbClr val="00C83C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/>
            <a:t>QUIERO CONOCER MÁS</a:t>
          </a:r>
          <a:endParaRPr lang="es-CO" sz="1100" b="1"/>
        </a:p>
      </xdr:txBody>
    </xdr:sp>
    <xdr:clientData/>
  </xdr:twoCellAnchor>
  <xdr:twoCellAnchor editAs="oneCell">
    <xdr:from>
      <xdr:col>9</xdr:col>
      <xdr:colOff>971552</xdr:colOff>
      <xdr:row>0</xdr:row>
      <xdr:rowOff>314325</xdr:rowOff>
    </xdr:from>
    <xdr:to>
      <xdr:col>10</xdr:col>
      <xdr:colOff>9525</xdr:colOff>
      <xdr:row>3</xdr:row>
      <xdr:rowOff>2918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062BE8-416B-27E2-5269-D7E93B52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7" y="314325"/>
          <a:ext cx="819148" cy="431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1582709</xdr:colOff>
      <xdr:row>2</xdr:row>
      <xdr:rowOff>219981</xdr:rowOff>
    </xdr:from>
    <xdr:to>
      <xdr:col>13</xdr:col>
      <xdr:colOff>1407393</xdr:colOff>
      <xdr:row>7</xdr:row>
      <xdr:rowOff>518583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6138" y="900338"/>
          <a:ext cx="1484756" cy="165931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</xdr:row>
      <xdr:rowOff>74084</xdr:rowOff>
    </xdr:from>
    <xdr:to>
      <xdr:col>13</xdr:col>
      <xdr:colOff>423334</xdr:colOff>
      <xdr:row>2</xdr:row>
      <xdr:rowOff>76200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V="1">
          <a:off x="133350" y="751417"/>
          <a:ext cx="13635567" cy="2116"/>
        </a:xfrm>
        <a:prstGeom prst="line">
          <a:avLst/>
        </a:prstGeom>
        <a:ln w="19050">
          <a:solidFill>
            <a:srgbClr val="00C83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616668</xdr:colOff>
      <xdr:row>31</xdr:row>
      <xdr:rowOff>185019</xdr:rowOff>
    </xdr:from>
    <xdr:to>
      <xdr:col>5</xdr:col>
      <xdr:colOff>426933</xdr:colOff>
      <xdr:row>44</xdr:row>
      <xdr:rowOff>45356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597" y="9301805"/>
          <a:ext cx="4541015" cy="418740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965917</xdr:colOff>
      <xdr:row>16</xdr:row>
      <xdr:rowOff>114145</xdr:rowOff>
    </xdr:from>
    <xdr:to>
      <xdr:col>13</xdr:col>
      <xdr:colOff>1505077</xdr:colOff>
      <xdr:row>18</xdr:row>
      <xdr:rowOff>72572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9417" y="4767788"/>
          <a:ext cx="539160" cy="529927"/>
        </a:xfrm>
        <a:prstGeom prst="rect">
          <a:avLst/>
        </a:prstGeom>
      </xdr:spPr>
    </xdr:pic>
    <xdr:clientData/>
  </xdr:twoCellAnchor>
  <xdr:twoCellAnchor editAs="oneCell">
    <xdr:from>
      <xdr:col>11</xdr:col>
      <xdr:colOff>3122462</xdr:colOff>
      <xdr:row>0</xdr:row>
      <xdr:rowOff>308238</xdr:rowOff>
    </xdr:from>
    <xdr:to>
      <xdr:col>12</xdr:col>
      <xdr:colOff>17312</xdr:colOff>
      <xdr:row>1</xdr:row>
      <xdr:rowOff>336018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0962" y="308238"/>
          <a:ext cx="351064" cy="422387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555625</xdr:colOff>
      <xdr:row>9</xdr:row>
      <xdr:rowOff>75406</xdr:rowOff>
    </xdr:from>
    <xdr:to>
      <xdr:col>13</xdr:col>
      <xdr:colOff>1210468</xdr:colOff>
      <xdr:row>11</xdr:row>
      <xdr:rowOff>183885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875" y="2752989"/>
          <a:ext cx="654843" cy="648229"/>
        </a:xfrm>
        <a:prstGeom prst="rect">
          <a:avLst/>
        </a:prstGeom>
      </xdr:spPr>
    </xdr:pic>
    <xdr:clientData/>
  </xdr:twoCellAnchor>
  <xdr:twoCellAnchor>
    <xdr:from>
      <xdr:col>0</xdr:col>
      <xdr:colOff>119858</xdr:colOff>
      <xdr:row>2</xdr:row>
      <xdr:rowOff>79373</xdr:rowOff>
    </xdr:from>
    <xdr:to>
      <xdr:col>12</xdr:col>
      <xdr:colOff>1418167</xdr:colOff>
      <xdr:row>8</xdr:row>
      <xdr:rowOff>63500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D3C74DC-0734-481B-9DAC-40D2A1755B9C}"/>
            </a:ext>
          </a:extLst>
        </xdr:cNvPr>
        <xdr:cNvSpPr/>
      </xdr:nvSpPr>
      <xdr:spPr>
        <a:xfrm>
          <a:off x="119858" y="756706"/>
          <a:ext cx="11818142" cy="16351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rgbClr val="00C83C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6 Pasos para usar tu AhorroVisor</a:t>
          </a:r>
          <a:br>
            <a:rPr lang="es-CO" sz="1200" b="1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cs typeface="Segoe UI Light" panose="020B0502040204020203" pitchFamily="34" charset="0"/>
            </a:rPr>
          </a:br>
          <a:br>
            <a:rPr lang="es-CO" sz="120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</a:br>
          <a:r>
            <a:rPr lang="es-CO" sz="1200" b="1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1.  Establece</a:t>
          </a:r>
          <a:r>
            <a:rPr lang="es-CO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 tus metas: </a:t>
          </a:r>
          <a:r>
            <a:rPr lang="es-CO" sz="1200" b="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h</a:t>
          </a:r>
          <a:r>
            <a:rPr lang="es-CO" sz="1200" b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az una lista de tus objetivos y </a:t>
          </a:r>
          <a:r>
            <a:rPr lang="es-CO" sz="120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ordénalos </a:t>
          </a:r>
          <a: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comenzando por la más importante para </a:t>
          </a:r>
          <a: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ea typeface="+mn-ea"/>
              <a:cs typeface="Segoe UI Light" panose="020B0502040204020203" pitchFamily="34" charset="0"/>
            </a:rPr>
            <a:t>ti </a:t>
          </a:r>
          <a:r>
            <a:rPr lang="es-CO" sz="1100" i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(abajo te dejamos un ejemplo pero puedes cambiar el nombre de tus metas).</a:t>
          </a:r>
          <a:br>
            <a:rPr lang="es-CO" sz="1100" i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</a:br>
          <a:r>
            <a:rPr lang="es-CO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2. Ponle un valor a estas metas, </a:t>
          </a:r>
          <a: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cuanto te costaría cada uno en pesos colombianos</a:t>
          </a:r>
          <a:b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</a:br>
          <a:r>
            <a:rPr lang="es-CO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3. Establece un plazo </a:t>
          </a:r>
          <a: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o tiempo máximo en años en el que quisieras lograr cada objetivo.</a:t>
          </a:r>
          <a:b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</a:br>
          <a:r>
            <a:rPr lang="es-CO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4. Introduce el valor de tus ingresos mensuales </a:t>
          </a:r>
          <a: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(espacio en blanco paso 4) </a:t>
          </a:r>
          <a:b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</a:br>
          <a:r>
            <a:rPr lang="es-CO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5. Conoce los escenarios de tu plan de ahorro potencializado </a:t>
          </a:r>
          <a:r>
            <a:rPr lang="es-CO" sz="1200" b="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con</a:t>
          </a:r>
          <a:r>
            <a:rPr lang="es-CO" sz="120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 nuestro AhorroVisor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6. Inicia tu Plan de Ahorro con Skandia </a:t>
          </a:r>
          <a:r>
            <a:rPr lang="es-CO" sz="1200" b="0" baseline="0">
              <a:solidFill>
                <a:sysClr val="windowText" lastClr="000000"/>
              </a:solidFill>
              <a:latin typeface="Montserrat" panose="00000500000000000000" pitchFamily="2" charset="0"/>
              <a:cs typeface="Segoe UI Light" panose="020B0502040204020203" pitchFamily="34" charset="0"/>
            </a:rPr>
            <a:t>potencializándolo. Ya no hay excusas, invierte tu ahorro con Skandia </a:t>
          </a:r>
        </a:p>
      </xdr:txBody>
    </xdr:sp>
    <xdr:clientData/>
  </xdr:twoCellAnchor>
  <xdr:twoCellAnchor editAs="oneCell">
    <xdr:from>
      <xdr:col>13</xdr:col>
      <xdr:colOff>248444</xdr:colOff>
      <xdr:row>0</xdr:row>
      <xdr:rowOff>127001</xdr:rowOff>
    </xdr:from>
    <xdr:to>
      <xdr:col>13</xdr:col>
      <xdr:colOff>1315244</xdr:colOff>
      <xdr:row>1</xdr:row>
      <xdr:rowOff>115220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86A463-3C9F-43B8-B453-EA29847B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8111" y="127001"/>
          <a:ext cx="1066800" cy="390386"/>
        </a:xfrm>
        <a:prstGeom prst="rect">
          <a:avLst/>
        </a:prstGeom>
      </xdr:spPr>
    </xdr:pic>
    <xdr:clientData/>
  </xdr:twoCellAnchor>
  <xdr:twoCellAnchor>
    <xdr:from>
      <xdr:col>1</xdr:col>
      <xdr:colOff>30238</xdr:colOff>
      <xdr:row>8</xdr:row>
      <xdr:rowOff>127002</xdr:rowOff>
    </xdr:from>
    <xdr:to>
      <xdr:col>2</xdr:col>
      <xdr:colOff>421822</xdr:colOff>
      <xdr:row>10</xdr:row>
      <xdr:rowOff>52919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3071DB05-3DF8-A679-0540-FEDB72A38FC3}"/>
            </a:ext>
          </a:extLst>
        </xdr:cNvPr>
        <xdr:cNvSpPr/>
      </xdr:nvSpPr>
      <xdr:spPr>
        <a:xfrm>
          <a:off x="184452" y="2612573"/>
          <a:ext cx="482299" cy="461132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  <a:ln w="57150"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5</xdr:col>
      <xdr:colOff>377675</xdr:colOff>
      <xdr:row>11</xdr:row>
      <xdr:rowOff>60176</xdr:rowOff>
    </xdr:from>
    <xdr:to>
      <xdr:col>5</xdr:col>
      <xdr:colOff>853924</xdr:colOff>
      <xdr:row>13</xdr:row>
      <xdr:rowOff>7259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777EF0B9-4DD8-4857-8948-106061084F18}"/>
            </a:ext>
          </a:extLst>
        </xdr:cNvPr>
        <xdr:cNvSpPr/>
      </xdr:nvSpPr>
      <xdr:spPr>
        <a:xfrm>
          <a:off x="5176461" y="3398462"/>
          <a:ext cx="476249" cy="455083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  <a:ln w="57150"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4</xdr:col>
      <xdr:colOff>398539</xdr:colOff>
      <xdr:row>11</xdr:row>
      <xdr:rowOff>88601</xdr:rowOff>
    </xdr:from>
    <xdr:to>
      <xdr:col>4</xdr:col>
      <xdr:colOff>874788</xdr:colOff>
      <xdr:row>13</xdr:row>
      <xdr:rowOff>35684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E460DD6F-B6EB-49D7-B4B4-15702D87AADC}"/>
            </a:ext>
          </a:extLst>
        </xdr:cNvPr>
        <xdr:cNvSpPr/>
      </xdr:nvSpPr>
      <xdr:spPr>
        <a:xfrm>
          <a:off x="4027110" y="3426887"/>
          <a:ext cx="476249" cy="455083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  <a:ln w="57150"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10</xdr:col>
      <xdr:colOff>74084</xdr:colOff>
      <xdr:row>12</xdr:row>
      <xdr:rowOff>135468</xdr:rowOff>
    </xdr:from>
    <xdr:to>
      <xdr:col>11</xdr:col>
      <xdr:colOff>381000</xdr:colOff>
      <xdr:row>13</xdr:row>
      <xdr:rowOff>357718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8C9EEF04-C946-4357-BEED-E34BD9ED09CC}"/>
            </a:ext>
          </a:extLst>
        </xdr:cNvPr>
        <xdr:cNvSpPr/>
      </xdr:nvSpPr>
      <xdr:spPr>
        <a:xfrm>
          <a:off x="7418917" y="3627968"/>
          <a:ext cx="455083" cy="455083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  <a:ln w="57150"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2</xdr:col>
      <xdr:colOff>810380</xdr:colOff>
      <xdr:row>58</xdr:row>
      <xdr:rowOff>153912</xdr:rowOff>
    </xdr:from>
    <xdr:to>
      <xdr:col>13</xdr:col>
      <xdr:colOff>1336222</xdr:colOff>
      <xdr:row>58</xdr:row>
      <xdr:rowOff>156028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52E0F6B0-A0A0-4192-980A-3BFF5A7FF91B}"/>
            </a:ext>
          </a:extLst>
        </xdr:cNvPr>
        <xdr:cNvCxnSpPr/>
      </xdr:nvCxnSpPr>
      <xdr:spPr>
        <a:xfrm flipV="1">
          <a:off x="1055309" y="17153769"/>
          <a:ext cx="12745056" cy="2116"/>
        </a:xfrm>
        <a:prstGeom prst="line">
          <a:avLst/>
        </a:prstGeom>
        <a:ln w="19050">
          <a:solidFill>
            <a:srgbClr val="00C83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671289</xdr:colOff>
      <xdr:row>52</xdr:row>
      <xdr:rowOff>178401</xdr:rowOff>
    </xdr:from>
    <xdr:to>
      <xdr:col>5</xdr:col>
      <xdr:colOff>21472</xdr:colOff>
      <xdr:row>55</xdr:row>
      <xdr:rowOff>18139</xdr:rowOff>
    </xdr:to>
    <xdr:sp macro="" textlink="">
      <xdr:nvSpPr>
        <xdr:cNvPr id="12" name="Rectangle: Rounded Corner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DA6C75B-4491-4C8B-8507-AA256C06EC2B}"/>
            </a:ext>
          </a:extLst>
        </xdr:cNvPr>
        <xdr:cNvSpPr/>
      </xdr:nvSpPr>
      <xdr:spPr>
        <a:xfrm>
          <a:off x="1823360" y="15781258"/>
          <a:ext cx="2996898" cy="492881"/>
        </a:xfrm>
        <a:prstGeom prst="roundRect">
          <a:avLst>
            <a:gd name="adj" fmla="val 50000"/>
          </a:avLst>
        </a:prstGeom>
        <a:solidFill>
          <a:srgbClr val="00C83C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/>
            <a:t>QUIERO CONOCER MÁS</a:t>
          </a:r>
          <a:endParaRPr lang="es-CO" sz="1100" b="1"/>
        </a:p>
      </xdr:txBody>
    </xdr:sp>
    <xdr:clientData/>
  </xdr:twoCellAnchor>
  <xdr:oneCellAnchor>
    <xdr:from>
      <xdr:col>2</xdr:col>
      <xdr:colOff>149679</xdr:colOff>
      <xdr:row>49</xdr:row>
      <xdr:rowOff>217716</xdr:rowOff>
    </xdr:from>
    <xdr:ext cx="5662084" cy="118654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1549806-8794-9D36-3AC4-7573E0964198}"/>
            </a:ext>
          </a:extLst>
        </xdr:cNvPr>
        <xdr:cNvSpPr txBox="1"/>
      </xdr:nvSpPr>
      <xdr:spPr>
        <a:xfrm>
          <a:off x="381000" y="14709323"/>
          <a:ext cx="5662084" cy="11865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400" b="1">
              <a:latin typeface="Montserrat" panose="00000500000000000000" pitchFamily="2" charset="0"/>
            </a:rPr>
            <a:t>Ya no hay</a:t>
          </a:r>
          <a:r>
            <a:rPr lang="es-CO" sz="1400" b="1" baseline="0">
              <a:latin typeface="Montserrat" panose="00000500000000000000" pitchFamily="2" charset="0"/>
            </a:rPr>
            <a:t> excusas, invierte tu ahorro con Skandia </a:t>
          </a:r>
          <a:br>
            <a:rPr lang="es-CO" sz="1400" baseline="0">
              <a:latin typeface="Montserrat" panose="00000500000000000000" pitchFamily="2" charset="0"/>
            </a:rPr>
          </a:br>
          <a:r>
            <a:rPr lang="es-CO" sz="1400" baseline="0">
              <a:latin typeface="Montserrat" panose="00000500000000000000" pitchFamily="2" charset="0"/>
            </a:rPr>
            <a:t>Deja de postergar tus metas y potencializa tu ahorro a través de la inversión con Skandia.</a:t>
          </a:r>
        </a:p>
        <a:p>
          <a:pPr algn="ctr"/>
          <a:endParaRPr lang="es-CO" sz="1400">
            <a:latin typeface="Montserrat" panose="00000500000000000000" pitchFamily="2" charset="0"/>
          </a:endParaRPr>
        </a:p>
        <a:p>
          <a:pPr algn="ctr"/>
          <a:r>
            <a:rPr lang="es-CO" sz="1400">
              <a:latin typeface="Montserrat" panose="00000500000000000000" pitchFamily="2" charset="0"/>
            </a:rPr>
            <a:t>Me gustaría hacer una simulación </a:t>
          </a:r>
        </a:p>
      </xdr:txBody>
    </xdr:sp>
    <xdr:clientData/>
  </xdr:oneCellAnchor>
  <xdr:twoCellAnchor>
    <xdr:from>
      <xdr:col>3</xdr:col>
      <xdr:colOff>1800378</xdr:colOff>
      <xdr:row>46</xdr:row>
      <xdr:rowOff>125187</xdr:rowOff>
    </xdr:from>
    <xdr:to>
      <xdr:col>3</xdr:col>
      <xdr:colOff>2284186</xdr:colOff>
      <xdr:row>49</xdr:row>
      <xdr:rowOff>64710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F70E7AB9-FB65-40B6-B817-20387E865830}"/>
            </a:ext>
          </a:extLst>
        </xdr:cNvPr>
        <xdr:cNvSpPr/>
      </xdr:nvSpPr>
      <xdr:spPr>
        <a:xfrm>
          <a:off x="2952449" y="13768616"/>
          <a:ext cx="483808" cy="474737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  <a:ln w="57150">
          <a:solidFill>
            <a:srgbClr val="00C83C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>
              <a:solidFill>
                <a:schemeClr val="bg1"/>
              </a:solidFill>
            </a:rPr>
            <a:t>6</a:t>
          </a:r>
        </a:p>
      </xdr:txBody>
    </xdr:sp>
    <xdr:clientData/>
  </xdr:twoCellAnchor>
  <xdr:twoCellAnchor editAs="oneCell">
    <xdr:from>
      <xdr:col>0</xdr:col>
      <xdr:colOff>72572</xdr:colOff>
      <xdr:row>53</xdr:row>
      <xdr:rowOff>16933</xdr:rowOff>
    </xdr:from>
    <xdr:to>
      <xdr:col>4</xdr:col>
      <xdr:colOff>99786</xdr:colOff>
      <xdr:row>58</xdr:row>
      <xdr:rowOff>84512</xdr:rowOff>
    </xdr:to>
    <xdr:pic>
      <xdr:nvPicPr>
        <xdr:cNvPr id="21" name="Imagen 6">
          <a:extLst>
            <a:ext uri="{FF2B5EF4-FFF2-40B4-BE49-F238E27FC236}">
              <a16:creationId xmlns:a16="http://schemas.microsoft.com/office/drawing/2014/main" id="{578AC920-595B-4CA5-9577-FD20D54F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2" y="16127790"/>
          <a:ext cx="3655785" cy="956579"/>
        </a:xfrm>
        <a:prstGeom prst="rect">
          <a:avLst/>
        </a:prstGeom>
      </xdr:spPr>
    </xdr:pic>
    <xdr:clientData/>
  </xdr:twoCellAnchor>
  <xdr:twoCellAnchor>
    <xdr:from>
      <xdr:col>10</xdr:col>
      <xdr:colOff>52916</xdr:colOff>
      <xdr:row>16</xdr:row>
      <xdr:rowOff>135468</xdr:rowOff>
    </xdr:from>
    <xdr:to>
      <xdr:col>11</xdr:col>
      <xdr:colOff>359832</xdr:colOff>
      <xdr:row>18</xdr:row>
      <xdr:rowOff>22075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DD10141B-109E-41AA-BAE5-94656975FF1F}"/>
            </a:ext>
          </a:extLst>
        </xdr:cNvPr>
        <xdr:cNvSpPr/>
      </xdr:nvSpPr>
      <xdr:spPr>
        <a:xfrm>
          <a:off x="7092345" y="4789111"/>
          <a:ext cx="452058" cy="458107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  <a:ln w="57150"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>
              <a:solidFill>
                <a:schemeClr val="bg1"/>
              </a:solidFill>
            </a:rPr>
            <a:t>5</a:t>
          </a:r>
        </a:p>
      </xdr:txBody>
    </xdr:sp>
    <xdr:clientData/>
  </xdr:twoCellAnchor>
  <xdr:twoCellAnchor editAs="oneCell">
    <xdr:from>
      <xdr:col>2</xdr:col>
      <xdr:colOff>0</xdr:colOff>
      <xdr:row>0</xdr:row>
      <xdr:rowOff>122464</xdr:rowOff>
    </xdr:from>
    <xdr:to>
      <xdr:col>3</xdr:col>
      <xdr:colOff>134982</xdr:colOff>
      <xdr:row>1</xdr:row>
      <xdr:rowOff>257753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C14363E-A795-4D39-9D0D-F9C493D2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122464"/>
          <a:ext cx="1005840" cy="529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5"/>
  <sheetViews>
    <sheetView showGridLines="0" tabSelected="1" zoomScaleNormal="100" zoomScaleSheetLayoutView="26" zoomScalePageLayoutView="25" workbookViewId="0">
      <selection activeCell="K4" sqref="K4"/>
    </sheetView>
  </sheetViews>
  <sheetFormatPr defaultColWidth="0" defaultRowHeight="0" customHeight="1" zeroHeight="1" x14ac:dyDescent="0.25"/>
  <cols>
    <col min="1" max="1" width="7.7109375" customWidth="1"/>
    <col min="2" max="2" width="12" customWidth="1"/>
    <col min="3" max="3" width="23.140625" customWidth="1"/>
    <col min="4" max="4" width="17" style="18" bestFit="1" customWidth="1"/>
    <col min="5" max="5" width="17" style="17" customWidth="1"/>
    <col min="6" max="6" width="6.28515625" customWidth="1"/>
    <col min="7" max="7" width="16.5703125" customWidth="1"/>
    <col min="8" max="8" width="14.28515625" customWidth="1"/>
    <col min="9" max="9" width="17.28515625" customWidth="1"/>
    <col min="10" max="10" width="26.7109375" bestFit="1" customWidth="1"/>
    <col min="11" max="11" width="12.42578125" customWidth="1"/>
    <col min="12" max="21" width="0" hidden="1" customWidth="1"/>
    <col min="22" max="16384" width="9.140625" hidden="1"/>
  </cols>
  <sheetData>
    <row r="1" spans="2:10" ht="29.1" customHeight="1" x14ac:dyDescent="0.25">
      <c r="D1" s="30"/>
    </row>
    <row r="2" spans="2:10" ht="15" x14ac:dyDescent="0.25">
      <c r="D2" s="30"/>
    </row>
    <row r="3" spans="2:10" ht="15" x14ac:dyDescent="0.25">
      <c r="D3" s="30"/>
    </row>
    <row r="4" spans="2:10" ht="15" x14ac:dyDescent="0.25">
      <c r="D4" s="30"/>
    </row>
    <row r="5" spans="2:10" ht="15" x14ac:dyDescent="0.25">
      <c r="D5" s="30"/>
    </row>
    <row r="6" spans="2:10" ht="9.6" customHeight="1" x14ac:dyDescent="0.25">
      <c r="D6" s="30"/>
    </row>
    <row r="7" spans="2:10" ht="15" x14ac:dyDescent="0.25">
      <c r="D7" s="30"/>
      <c r="E7" s="29"/>
    </row>
    <row r="8" spans="2:10" ht="15" x14ac:dyDescent="0.25">
      <c r="D8" s="30"/>
      <c r="E8" s="29"/>
    </row>
    <row r="9" spans="2:10" ht="15" x14ac:dyDescent="0.25">
      <c r="B9" s="154"/>
      <c r="C9" s="154"/>
      <c r="D9" s="154"/>
      <c r="E9" s="154"/>
      <c r="G9" s="161"/>
      <c r="H9" s="161"/>
      <c r="I9" s="25"/>
      <c r="J9" s="24"/>
    </row>
    <row r="10" spans="2:10" ht="15" x14ac:dyDescent="0.25">
      <c r="D10" s="30"/>
      <c r="E10" s="29"/>
    </row>
    <row r="11" spans="2:10" ht="15" x14ac:dyDescent="0.25">
      <c r="B11" s="155"/>
      <c r="C11" s="155"/>
      <c r="D11" s="38"/>
      <c r="E11" s="26"/>
      <c r="F11" s="31"/>
    </row>
    <row r="12" spans="2:10" ht="15" x14ac:dyDescent="0.25">
      <c r="B12" s="155"/>
      <c r="C12" s="155"/>
      <c r="D12" s="33"/>
      <c r="E12" s="26"/>
      <c r="G12" s="154"/>
      <c r="H12" s="154"/>
      <c r="I12" s="154"/>
      <c r="J12" s="154"/>
    </row>
    <row r="13" spans="2:10" ht="15" hidden="1" x14ac:dyDescent="0.25">
      <c r="B13" s="153"/>
      <c r="C13" s="153"/>
      <c r="D13" s="27"/>
      <c r="E13" s="26"/>
      <c r="G13" s="159"/>
      <c r="H13" s="160"/>
      <c r="I13" s="37"/>
      <c r="J13" s="37"/>
    </row>
    <row r="14" spans="2:10" ht="15" hidden="1" x14ac:dyDescent="0.25">
      <c r="B14" s="153"/>
      <c r="C14" s="153"/>
      <c r="D14" s="27"/>
      <c r="E14" s="26"/>
      <c r="G14" s="156"/>
      <c r="H14" s="157"/>
      <c r="I14" s="36"/>
      <c r="J14" s="35"/>
    </row>
    <row r="15" spans="2:10" ht="15" hidden="1" x14ac:dyDescent="0.25">
      <c r="B15" s="153"/>
      <c r="C15" s="153"/>
      <c r="D15" s="27"/>
      <c r="E15" s="26"/>
      <c r="G15" s="156"/>
      <c r="H15" s="157"/>
      <c r="I15" s="36"/>
      <c r="J15" s="35"/>
    </row>
    <row r="16" spans="2:10" ht="15" collapsed="1" x14ac:dyDescent="0.25">
      <c r="B16" s="151"/>
      <c r="C16" s="151"/>
      <c r="D16" s="152"/>
      <c r="E16" s="152"/>
      <c r="G16" s="156"/>
      <c r="H16" s="157"/>
      <c r="I16" s="36"/>
      <c r="J16" s="35"/>
    </row>
    <row r="17" spans="2:10" ht="15" x14ac:dyDescent="0.25">
      <c r="D17" s="30"/>
      <c r="E17" s="29"/>
      <c r="G17" s="156"/>
      <c r="H17" s="157"/>
      <c r="I17" s="36"/>
      <c r="J17" s="35"/>
    </row>
    <row r="18" spans="2:10" ht="15" x14ac:dyDescent="0.25">
      <c r="B18" s="154"/>
      <c r="C18" s="154"/>
      <c r="D18" s="154"/>
      <c r="E18" s="154"/>
      <c r="J18" s="34"/>
    </row>
    <row r="19" spans="2:10" ht="15" x14ac:dyDescent="0.25">
      <c r="D19" s="30"/>
      <c r="E19" s="29"/>
    </row>
    <row r="20" spans="2:10" ht="45.95" customHeight="1" x14ac:dyDescent="0.25">
      <c r="B20" s="155"/>
      <c r="C20" s="155"/>
      <c r="D20" s="27"/>
      <c r="E20" s="26"/>
    </row>
    <row r="22" spans="2:10" ht="66" customHeight="1" x14ac:dyDescent="0.25">
      <c r="B22" s="158" t="s">
        <v>0</v>
      </c>
      <c r="C22" s="158"/>
      <c r="D22" s="158"/>
      <c r="E22" s="158"/>
      <c r="F22" s="158"/>
      <c r="G22" s="158"/>
      <c r="H22" s="158"/>
      <c r="I22" s="158"/>
      <c r="J22" s="158"/>
    </row>
    <row r="23" spans="2:10" ht="15" x14ac:dyDescent="0.25">
      <c r="B23" s="42"/>
      <c r="C23" s="43"/>
      <c r="D23" s="39"/>
      <c r="E23" s="40"/>
      <c r="F23" s="41"/>
      <c r="G23" s="41"/>
      <c r="H23" s="41"/>
      <c r="I23" s="41"/>
      <c r="J23" s="41"/>
    </row>
    <row r="24" spans="2:10" ht="15" hidden="1" x14ac:dyDescent="0.25">
      <c r="B24" s="153"/>
      <c r="C24" s="153"/>
      <c r="D24" s="27"/>
      <c r="E24" s="26"/>
    </row>
    <row r="25" spans="2:10" ht="15" hidden="1" x14ac:dyDescent="0.25">
      <c r="B25" s="153"/>
      <c r="C25" s="153"/>
      <c r="D25" s="27"/>
      <c r="E25" s="26"/>
    </row>
    <row r="26" spans="2:10" ht="15" hidden="1" x14ac:dyDescent="0.25">
      <c r="B26" s="153"/>
      <c r="C26" s="153"/>
      <c r="D26" s="27"/>
      <c r="E26" s="26"/>
    </row>
    <row r="27" spans="2:10" ht="0.75" customHeight="1" x14ac:dyDescent="0.25">
      <c r="B27" s="153"/>
      <c r="C27" s="153"/>
      <c r="D27" s="27"/>
      <c r="E27" s="26"/>
    </row>
    <row r="28" spans="2:10" ht="15" collapsed="1" x14ac:dyDescent="0.25">
      <c r="B28" s="151"/>
      <c r="C28" s="151"/>
      <c r="D28" s="152"/>
      <c r="E28" s="152"/>
    </row>
    <row r="29" spans="2:10" ht="15" x14ac:dyDescent="0.25">
      <c r="B29" s="28"/>
      <c r="C29" s="28"/>
      <c r="D29" s="32"/>
      <c r="E29" s="32"/>
    </row>
    <row r="30" spans="2:10" ht="15" customHeight="1" x14ac:dyDescent="0.25">
      <c r="B30" s="154"/>
      <c r="C30" s="154"/>
      <c r="D30" s="154"/>
      <c r="E30" s="154"/>
    </row>
    <row r="31" spans="2:10" ht="15" x14ac:dyDescent="0.25">
      <c r="D31" s="30"/>
      <c r="E31" s="29"/>
    </row>
    <row r="32" spans="2:10" ht="15" x14ac:dyDescent="0.25">
      <c r="B32" s="155"/>
      <c r="C32" s="155"/>
      <c r="D32" s="27"/>
      <c r="E32" s="26"/>
    </row>
    <row r="33" spans="2:7" ht="15" x14ac:dyDescent="0.25">
      <c r="B33" s="155"/>
      <c r="C33" s="155"/>
      <c r="D33" s="27"/>
      <c r="E33" s="26"/>
    </row>
    <row r="34" spans="2:7" ht="15" x14ac:dyDescent="0.25">
      <c r="B34" s="155"/>
      <c r="C34" s="155"/>
      <c r="D34" s="27"/>
      <c r="E34" s="26"/>
    </row>
    <row r="35" spans="2:7" ht="15" x14ac:dyDescent="0.25">
      <c r="B35" s="155"/>
      <c r="C35" s="155"/>
      <c r="D35" s="27"/>
      <c r="E35" s="26"/>
    </row>
    <row r="36" spans="2:7" ht="15" x14ac:dyDescent="0.25">
      <c r="B36" s="155"/>
      <c r="C36" s="155"/>
      <c r="D36" s="27"/>
      <c r="E36" s="26"/>
    </row>
    <row r="37" spans="2:7" ht="15" x14ac:dyDescent="0.25">
      <c r="B37" s="155"/>
      <c r="C37" s="155"/>
      <c r="D37" s="27"/>
      <c r="E37" s="26"/>
    </row>
    <row r="38" spans="2:7" ht="15" x14ac:dyDescent="0.25">
      <c r="B38" s="155"/>
      <c r="C38" s="155"/>
      <c r="D38" s="27"/>
      <c r="E38" s="26"/>
    </row>
    <row r="39" spans="2:7" ht="15" x14ac:dyDescent="0.25">
      <c r="B39" s="155"/>
      <c r="C39" s="155"/>
      <c r="D39" s="27"/>
      <c r="E39" s="26"/>
    </row>
    <row r="40" spans="2:7" ht="15" x14ac:dyDescent="0.25">
      <c r="B40" s="155"/>
      <c r="C40" s="155"/>
      <c r="D40" s="27"/>
      <c r="E40" s="26"/>
      <c r="F40" s="31"/>
      <c r="G40" s="23"/>
    </row>
    <row r="41" spans="2:7" ht="15" customHeight="1" x14ac:dyDescent="0.25">
      <c r="B41" s="155"/>
      <c r="C41" s="155"/>
      <c r="D41" s="33"/>
      <c r="E41" s="26"/>
      <c r="F41" s="23"/>
      <c r="G41" s="23"/>
    </row>
    <row r="42" spans="2:7" ht="15" hidden="1" customHeight="1" x14ac:dyDescent="0.25">
      <c r="B42" s="153"/>
      <c r="C42" s="153"/>
      <c r="D42" s="27"/>
      <c r="E42" s="26"/>
      <c r="F42" s="31"/>
      <c r="G42" s="23"/>
    </row>
    <row r="43" spans="2:7" ht="15" hidden="1" customHeight="1" x14ac:dyDescent="0.25">
      <c r="B43" s="153"/>
      <c r="C43" s="153"/>
      <c r="D43" s="27"/>
      <c r="E43" s="26"/>
    </row>
    <row r="44" spans="2:7" ht="15" hidden="1" x14ac:dyDescent="0.25">
      <c r="B44" s="153"/>
      <c r="C44" s="153"/>
      <c r="D44" s="27"/>
      <c r="E44" s="26"/>
    </row>
    <row r="45" spans="2:7" ht="15" collapsed="1" x14ac:dyDescent="0.25">
      <c r="B45" s="151"/>
      <c r="C45" s="151"/>
      <c r="D45" s="152"/>
      <c r="E45" s="152"/>
    </row>
    <row r="46" spans="2:7" ht="15" x14ac:dyDescent="0.25">
      <c r="B46" s="28"/>
      <c r="C46" s="28"/>
      <c r="D46" s="32"/>
      <c r="E46" s="32"/>
    </row>
    <row r="47" spans="2:7" ht="15" customHeight="1" x14ac:dyDescent="0.25">
      <c r="B47" s="154"/>
      <c r="C47" s="154"/>
      <c r="D47" s="154"/>
      <c r="E47" s="154"/>
      <c r="F47" s="31"/>
    </row>
    <row r="48" spans="2:7" ht="2.25" customHeight="1" x14ac:dyDescent="0.25">
      <c r="D48" s="30"/>
      <c r="E48" s="29"/>
    </row>
    <row r="49" spans="2:10" ht="15" x14ac:dyDescent="0.25">
      <c r="B49" s="153"/>
      <c r="C49" s="153"/>
      <c r="D49" s="27"/>
      <c r="E49" s="26"/>
    </row>
    <row r="50" spans="2:10" ht="15" x14ac:dyDescent="0.25">
      <c r="B50" s="153"/>
      <c r="C50" s="153"/>
      <c r="D50" s="27"/>
      <c r="E50" s="26"/>
    </row>
    <row r="51" spans="2:10" ht="15" x14ac:dyDescent="0.25">
      <c r="B51" s="153"/>
      <c r="C51" s="153"/>
      <c r="D51" s="27"/>
      <c r="E51" s="26"/>
    </row>
    <row r="52" spans="2:10" ht="15" x14ac:dyDescent="0.25">
      <c r="B52" s="153"/>
      <c r="C52" s="153"/>
      <c r="D52" s="27"/>
      <c r="E52" s="26"/>
    </row>
    <row r="53" spans="2:10" ht="15" x14ac:dyDescent="0.25">
      <c r="B53" s="153"/>
      <c r="C53" s="153"/>
      <c r="D53" s="27"/>
      <c r="E53" s="26"/>
    </row>
    <row r="54" spans="2:10" ht="15" x14ac:dyDescent="0.25">
      <c r="B54" s="153"/>
      <c r="C54" s="153"/>
      <c r="D54" s="27"/>
      <c r="E54" s="26"/>
    </row>
    <row r="55" spans="2:10" ht="15" x14ac:dyDescent="0.25">
      <c r="B55" s="153"/>
      <c r="C55" s="153"/>
      <c r="D55" s="27"/>
      <c r="E55" s="26"/>
      <c r="F55" s="23"/>
      <c r="G55" s="23"/>
    </row>
    <row r="56" spans="2:10" ht="15" x14ac:dyDescent="0.25">
      <c r="B56" s="153"/>
      <c r="C56" s="153"/>
      <c r="D56" s="27"/>
      <c r="E56" s="26"/>
      <c r="F56" s="23"/>
      <c r="G56" s="23"/>
    </row>
    <row r="57" spans="2:10" ht="15" x14ac:dyDescent="0.25">
      <c r="B57" s="153"/>
      <c r="C57" s="153"/>
      <c r="D57" s="27"/>
      <c r="E57" s="26"/>
      <c r="F57" s="23"/>
      <c r="G57" s="23"/>
    </row>
    <row r="58" spans="2:10" ht="15" x14ac:dyDescent="0.25">
      <c r="B58" s="153"/>
      <c r="C58" s="153"/>
      <c r="D58" s="27"/>
      <c r="E58" s="26"/>
      <c r="F58" s="23"/>
      <c r="G58" s="23"/>
    </row>
    <row r="59" spans="2:10" ht="15" x14ac:dyDescent="0.25">
      <c r="B59" s="151"/>
      <c r="C59" s="151"/>
      <c r="D59" s="152"/>
      <c r="E59" s="152"/>
      <c r="F59" s="23"/>
      <c r="G59" s="23"/>
    </row>
    <row r="60" spans="2:10" ht="15" x14ac:dyDescent="0.25">
      <c r="B60" s="22"/>
      <c r="C60" s="22"/>
      <c r="D60" s="22"/>
      <c r="E60" s="22"/>
      <c r="F60" s="23"/>
      <c r="G60" s="23"/>
    </row>
    <row r="61" spans="2:10" ht="15" x14ac:dyDescent="0.25">
      <c r="B61" s="151"/>
      <c r="C61" s="151"/>
      <c r="D61" s="25"/>
      <c r="E61" s="24"/>
      <c r="F61" s="23"/>
      <c r="G61" s="23"/>
    </row>
    <row r="62" spans="2:10" ht="15" x14ac:dyDescent="0.25">
      <c r="B62" s="22"/>
      <c r="C62" s="22"/>
      <c r="D62" s="22"/>
      <c r="E62" s="22"/>
    </row>
    <row r="63" spans="2:10" ht="15" x14ac:dyDescent="0.25">
      <c r="B63" s="21"/>
      <c r="C63" s="21"/>
      <c r="D63" s="21"/>
      <c r="E63" s="21"/>
      <c r="F63" s="21"/>
      <c r="G63" s="21"/>
      <c r="H63" s="21"/>
      <c r="I63" s="21"/>
      <c r="J63" s="21"/>
    </row>
    <row r="64" spans="2:10" ht="15" x14ac:dyDescent="0.25">
      <c r="B64" s="21"/>
      <c r="C64" s="21"/>
      <c r="D64" s="21"/>
      <c r="E64" s="21"/>
      <c r="F64" s="21"/>
      <c r="G64" s="21"/>
      <c r="H64" s="21"/>
      <c r="I64" s="21"/>
      <c r="J64" s="21"/>
    </row>
    <row r="65" spans="2:10" ht="18.75" customHeight="1" x14ac:dyDescent="0.25">
      <c r="B65" s="21"/>
      <c r="C65" s="21"/>
      <c r="D65" s="21"/>
      <c r="E65" s="21"/>
      <c r="F65" s="21"/>
      <c r="G65" s="21"/>
      <c r="H65" s="21"/>
      <c r="I65" s="21"/>
      <c r="J65" s="21"/>
    </row>
    <row r="66" spans="2:10" ht="15" x14ac:dyDescent="0.25">
      <c r="H66" s="20"/>
      <c r="I66" s="20"/>
      <c r="J66" s="19"/>
    </row>
    <row r="67" spans="2:10" ht="15" hidden="1" x14ac:dyDescent="0.25"/>
    <row r="68" spans="2:10" ht="15" hidden="1" x14ac:dyDescent="0.25"/>
    <row r="69" spans="2:10" ht="15" hidden="1" x14ac:dyDescent="0.25"/>
    <row r="70" spans="2:10" ht="15" hidden="1" x14ac:dyDescent="0.25"/>
    <row r="71" spans="2:10" ht="15" x14ac:dyDescent="0.25"/>
    <row r="72" spans="2:10" ht="15" x14ac:dyDescent="0.25"/>
    <row r="73" spans="2:10" ht="15" x14ac:dyDescent="0.25"/>
    <row r="74" spans="2:10" ht="15" x14ac:dyDescent="0.25"/>
    <row r="75" spans="2:10" ht="15" hidden="1" customHeight="1" x14ac:dyDescent="0.25"/>
  </sheetData>
  <sheetProtection algorithmName="SHA-512" hashValue="v9ONyRrM3gc4RzAykPJN8uHrEYkk9pJSUnR8TK/D8DMftRy4xH1aFMDHPhxcSqYC3yFapAzoLw4EaRBO4Sdlyg==" saltValue="EqsAEZ0Yl9nnWbl4HnOLAw==" spinCount="100000" sheet="1" objects="1" scenarios="1"/>
  <mergeCells count="54">
    <mergeCell ref="B9:E9"/>
    <mergeCell ref="G9:H9"/>
    <mergeCell ref="B11:C11"/>
    <mergeCell ref="B12:C12"/>
    <mergeCell ref="G12:J12"/>
    <mergeCell ref="B13:C13"/>
    <mergeCell ref="G13:H13"/>
    <mergeCell ref="B14:C14"/>
    <mergeCell ref="G14:H14"/>
    <mergeCell ref="B15:C15"/>
    <mergeCell ref="G15:H15"/>
    <mergeCell ref="B25:C25"/>
    <mergeCell ref="B16:C16"/>
    <mergeCell ref="D16:E16"/>
    <mergeCell ref="G16:H16"/>
    <mergeCell ref="G17:H17"/>
    <mergeCell ref="B18:E18"/>
    <mergeCell ref="B20:C20"/>
    <mergeCell ref="B24:C24"/>
    <mergeCell ref="B22:J22"/>
    <mergeCell ref="D28:E28"/>
    <mergeCell ref="B30:E30"/>
    <mergeCell ref="B32:C32"/>
    <mergeCell ref="B33:C33"/>
    <mergeCell ref="B34:C34"/>
    <mergeCell ref="B44:C44"/>
    <mergeCell ref="B45:C45"/>
    <mergeCell ref="B38:C38"/>
    <mergeCell ref="B26:C26"/>
    <mergeCell ref="B27:C27"/>
    <mergeCell ref="B28:C28"/>
    <mergeCell ref="B35:C35"/>
    <mergeCell ref="B36:C36"/>
    <mergeCell ref="B37:C37"/>
    <mergeCell ref="B39:C39"/>
    <mergeCell ref="B40:C40"/>
    <mergeCell ref="B41:C41"/>
    <mergeCell ref="B42:C42"/>
    <mergeCell ref="B43:C43"/>
    <mergeCell ref="D45:E45"/>
    <mergeCell ref="B47:E47"/>
    <mergeCell ref="B49:C49"/>
    <mergeCell ref="B50:C50"/>
    <mergeCell ref="B58:C58"/>
    <mergeCell ref="B51:C51"/>
    <mergeCell ref="B59:C59"/>
    <mergeCell ref="D59:E59"/>
    <mergeCell ref="B61:C61"/>
    <mergeCell ref="B52:C52"/>
    <mergeCell ref="B53:C53"/>
    <mergeCell ref="B54:C54"/>
    <mergeCell ref="B55:C55"/>
    <mergeCell ref="B56:C56"/>
    <mergeCell ref="B57:C57"/>
  </mergeCells>
  <conditionalFormatting sqref="D61">
    <cfRule type="cellIs" dxfId="3" priority="3" operator="lessThan">
      <formula>0</formula>
    </cfRule>
    <cfRule type="cellIs" dxfId="2" priority="4" operator="greaterThan">
      <formula xml:space="preserve"> 0</formula>
    </cfRule>
  </conditionalFormatting>
  <conditionalFormatting sqref="I9">
    <cfRule type="cellIs" dxfId="1" priority="1" operator="lessThan">
      <formula>0</formula>
    </cfRule>
    <cfRule type="cellIs" dxfId="0" priority="2" operator="greaterThan">
      <formula xml:space="preserve"> 0</formula>
    </cfRule>
  </conditionalFormatting>
  <pageMargins left="0.7" right="0.7" top="0.75" bottom="0.75" header="0.3" footer="0.3"/>
  <pageSetup scale="67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W66"/>
  <sheetViews>
    <sheetView showGridLines="0" view="pageBreakPreview" topLeftCell="A20" zoomScale="70" zoomScaleNormal="70" zoomScaleSheetLayoutView="70" workbookViewId="0">
      <selection activeCell="Y6" sqref="Y6"/>
    </sheetView>
  </sheetViews>
  <sheetFormatPr defaultColWidth="8.7109375" defaultRowHeight="21.75" customHeight="1" x14ac:dyDescent="0.2"/>
  <cols>
    <col min="1" max="1" width="2.140625" style="1" customWidth="1"/>
    <col min="2" max="2" width="1.28515625" style="1" customWidth="1"/>
    <col min="3" max="3" width="13" style="1" customWidth="1"/>
    <col min="4" max="4" width="35.42578125" style="1" customWidth="1"/>
    <col min="5" max="5" width="19.28515625" style="1" bestFit="1" customWidth="1"/>
    <col min="6" max="6" width="16.42578125" style="1" customWidth="1"/>
    <col min="7" max="7" width="2.85546875" style="1" customWidth="1"/>
    <col min="8" max="8" width="4.42578125" style="1" customWidth="1"/>
    <col min="9" max="10" width="4.140625" style="1" customWidth="1"/>
    <col min="11" max="11" width="2.140625" style="1" customWidth="1"/>
    <col min="12" max="12" width="51.85546875" style="1" customWidth="1"/>
    <col min="13" max="13" width="23.7109375" style="2" customWidth="1"/>
    <col min="14" max="14" width="26" style="2" customWidth="1"/>
    <col min="15" max="15" width="2.85546875" style="1" customWidth="1"/>
    <col min="16" max="16" width="12.7109375" style="1" hidden="1" customWidth="1"/>
    <col min="17" max="17" width="3.42578125" style="1" hidden="1" customWidth="1"/>
    <col min="18" max="18" width="7.28515625" style="3" hidden="1" customWidth="1"/>
    <col min="19" max="19" width="4.140625" style="1" hidden="1" customWidth="1"/>
    <col min="20" max="20" width="8.7109375" style="1" hidden="1" customWidth="1"/>
    <col min="21" max="21" width="2.42578125" style="1" hidden="1" customWidth="1"/>
    <col min="22" max="16384" width="8.7109375" style="1"/>
  </cols>
  <sheetData>
    <row r="1" spans="1:22" ht="32.1" customHeight="1" x14ac:dyDescent="0.3">
      <c r="A1"/>
      <c r="B1"/>
      <c r="C1"/>
      <c r="D1" s="30"/>
      <c r="E1" s="17"/>
      <c r="F1" s="17"/>
      <c r="G1"/>
      <c r="H1"/>
      <c r="I1"/>
      <c r="J1"/>
      <c r="V1" s="77"/>
    </row>
    <row r="2" spans="1:22" ht="30" customHeight="1" x14ac:dyDescent="0.55000000000000004">
      <c r="A2" s="74" t="s">
        <v>1</v>
      </c>
      <c r="B2" s="74"/>
      <c r="C2" s="74"/>
      <c r="D2" s="74"/>
      <c r="E2" s="74"/>
      <c r="F2" s="74"/>
      <c r="G2" s="74"/>
      <c r="H2" s="74"/>
      <c r="I2" s="75"/>
      <c r="J2" s="75"/>
      <c r="K2" s="76"/>
      <c r="L2" s="76"/>
      <c r="M2" s="76"/>
      <c r="V2" s="78"/>
    </row>
    <row r="3" spans="1:22" ht="21.75" customHeight="1" x14ac:dyDescent="0.35">
      <c r="A3"/>
      <c r="B3"/>
      <c r="C3"/>
      <c r="D3" s="30"/>
      <c r="E3" s="17"/>
      <c r="F3" s="17"/>
      <c r="G3"/>
      <c r="H3"/>
      <c r="I3"/>
      <c r="J3"/>
      <c r="M3" s="1"/>
      <c r="N3" s="1"/>
      <c r="V3" s="79"/>
    </row>
    <row r="4" spans="1:22" ht="21.75" customHeight="1" x14ac:dyDescent="0.35">
      <c r="A4"/>
      <c r="B4"/>
      <c r="C4"/>
      <c r="D4" s="30"/>
      <c r="E4" s="17"/>
      <c r="F4" s="17"/>
      <c r="G4"/>
      <c r="H4"/>
      <c r="I4"/>
      <c r="J4"/>
      <c r="V4" s="79"/>
    </row>
    <row r="5" spans="1:22" ht="21.75" customHeight="1" x14ac:dyDescent="0.35">
      <c r="A5"/>
      <c r="B5"/>
      <c r="C5"/>
      <c r="D5" s="30"/>
      <c r="E5" s="17"/>
      <c r="F5" s="17"/>
      <c r="G5"/>
      <c r="H5"/>
      <c r="I5"/>
      <c r="J5"/>
      <c r="M5" s="1"/>
      <c r="N5" s="1"/>
      <c r="V5" s="79"/>
    </row>
    <row r="6" spans="1:22" ht="21.75" customHeight="1" x14ac:dyDescent="0.25">
      <c r="A6"/>
      <c r="B6"/>
      <c r="C6"/>
      <c r="D6" s="30"/>
      <c r="E6" s="17"/>
      <c r="F6" s="17"/>
      <c r="G6"/>
      <c r="H6"/>
      <c r="I6"/>
      <c r="J6"/>
      <c r="V6" s="80"/>
    </row>
    <row r="7" spans="1:22" ht="21.75" customHeight="1" x14ac:dyDescent="0.25">
      <c r="A7"/>
      <c r="B7"/>
      <c r="C7"/>
      <c r="D7" s="30"/>
      <c r="E7" s="17"/>
      <c r="F7" s="17"/>
      <c r="G7"/>
      <c r="H7"/>
      <c r="I7"/>
      <c r="J7"/>
      <c r="M7" s="1"/>
      <c r="N7" s="1"/>
      <c r="V7" s="80"/>
    </row>
    <row r="8" spans="1:22" ht="45" customHeight="1" thickBot="1" x14ac:dyDescent="0.3">
      <c r="V8" s="80"/>
    </row>
    <row r="9" spans="1:22" ht="14.45" customHeight="1" x14ac:dyDescent="0.35">
      <c r="B9" s="4"/>
      <c r="C9" s="5"/>
      <c r="D9" s="5"/>
      <c r="E9" s="6"/>
      <c r="F9" s="6"/>
      <c r="G9" s="7"/>
      <c r="K9" s="56"/>
      <c r="L9" s="57"/>
      <c r="M9" s="58"/>
      <c r="N9" s="58"/>
      <c r="O9" s="59"/>
      <c r="V9" s="79"/>
    </row>
    <row r="10" spans="1:22" ht="27.75" customHeight="1" x14ac:dyDescent="0.5">
      <c r="B10" s="9"/>
      <c r="C10" s="165" t="s">
        <v>2</v>
      </c>
      <c r="D10" s="165"/>
      <c r="E10" s="165"/>
      <c r="F10" s="165"/>
      <c r="G10" s="10"/>
      <c r="K10" s="9"/>
      <c r="L10" s="55" t="s">
        <v>3</v>
      </c>
      <c r="O10" s="10"/>
      <c r="V10" s="81"/>
    </row>
    <row r="11" spans="1:22" ht="15" x14ac:dyDescent="0.3">
      <c r="B11" s="9"/>
      <c r="C11" s="47"/>
      <c r="D11" s="47"/>
      <c r="E11" s="48"/>
      <c r="F11" s="48"/>
      <c r="G11" s="10"/>
      <c r="K11" s="9"/>
      <c r="L11" s="49" t="s">
        <v>4</v>
      </c>
      <c r="O11" s="10"/>
    </row>
    <row r="12" spans="1:22" x14ac:dyDescent="0.4">
      <c r="B12" s="9"/>
      <c r="C12" s="50" t="s">
        <v>5</v>
      </c>
      <c r="D12" s="47"/>
      <c r="E12" s="48"/>
      <c r="F12" s="48"/>
      <c r="G12" s="10"/>
      <c r="K12" s="9"/>
      <c r="O12" s="10"/>
    </row>
    <row r="13" spans="1:22" ht="18.600000000000001" customHeight="1" x14ac:dyDescent="0.3">
      <c r="B13" s="9"/>
      <c r="C13" s="47"/>
      <c r="D13" s="48"/>
      <c r="E13" s="48"/>
      <c r="F13" s="48"/>
      <c r="G13" s="10"/>
      <c r="K13" s="51"/>
      <c r="L13" s="169" t="s">
        <v>6</v>
      </c>
      <c r="M13" s="85"/>
      <c r="N13" s="85"/>
      <c r="O13" s="44"/>
    </row>
    <row r="14" spans="1:22" ht="33" customHeight="1" x14ac:dyDescent="0.2">
      <c r="B14" s="9"/>
      <c r="C14" s="82" t="s">
        <v>7</v>
      </c>
      <c r="D14" s="82" t="s">
        <v>8</v>
      </c>
      <c r="E14" s="82" t="s">
        <v>9</v>
      </c>
      <c r="F14" s="83" t="s">
        <v>10</v>
      </c>
      <c r="G14" s="10"/>
      <c r="K14" s="51"/>
      <c r="L14" s="169"/>
      <c r="M14" s="170"/>
      <c r="N14" s="170"/>
      <c r="O14" s="44"/>
    </row>
    <row r="15" spans="1:22" ht="15" customHeight="1" x14ac:dyDescent="0.3">
      <c r="B15" s="9"/>
      <c r="C15" s="47"/>
      <c r="D15" s="48"/>
      <c r="E15" s="48"/>
      <c r="F15" s="48"/>
      <c r="G15" s="10"/>
      <c r="K15" s="51"/>
      <c r="L15" s="169"/>
      <c r="M15" s="85"/>
      <c r="N15" s="85"/>
      <c r="O15" s="44"/>
      <c r="R15" s="3">
        <f>(1+N24)^(1/12)-1</f>
        <v>1.1905332640829158E-2</v>
      </c>
      <c r="S15" s="1">
        <v>12</v>
      </c>
    </row>
    <row r="16" spans="1:22" ht="15.75" thickBot="1" x14ac:dyDescent="0.35">
      <c r="B16" s="9"/>
      <c r="C16" s="86">
        <v>1</v>
      </c>
      <c r="D16" s="94" t="s">
        <v>11</v>
      </c>
      <c r="E16" s="87">
        <v>300000000</v>
      </c>
      <c r="F16" s="88">
        <v>4</v>
      </c>
      <c r="G16" s="10"/>
      <c r="K16" s="9"/>
      <c r="L16" s="47"/>
      <c r="M16" s="48"/>
      <c r="N16" s="48"/>
      <c r="O16" s="10"/>
      <c r="R16" s="3">
        <f>(1+N24)^(1/12)-1</f>
        <v>1.1905332640829158E-2</v>
      </c>
      <c r="S16" s="1">
        <v>36</v>
      </c>
    </row>
    <row r="17" spans="2:23" ht="21.95" customHeight="1" x14ac:dyDescent="0.3">
      <c r="B17" s="9"/>
      <c r="C17" s="89">
        <v>2</v>
      </c>
      <c r="D17" s="95" t="s">
        <v>12</v>
      </c>
      <c r="E17" s="90">
        <v>15000000</v>
      </c>
      <c r="F17" s="91">
        <v>3</v>
      </c>
      <c r="G17" s="10"/>
      <c r="K17" s="4"/>
      <c r="L17" s="60"/>
      <c r="M17" s="61"/>
      <c r="N17" s="62"/>
      <c r="O17" s="8"/>
      <c r="R17" s="3">
        <f>(1+N24)^(1/12)-1</f>
        <v>1.1905332640829158E-2</v>
      </c>
      <c r="S17" s="1">
        <v>60</v>
      </c>
    </row>
    <row r="18" spans="2:23" ht="22.5" customHeight="1" x14ac:dyDescent="0.5">
      <c r="B18" s="9"/>
      <c r="C18" s="92">
        <v>3</v>
      </c>
      <c r="D18" s="96" t="s">
        <v>13</v>
      </c>
      <c r="E18" s="93">
        <v>3000000</v>
      </c>
      <c r="F18" s="92">
        <v>3</v>
      </c>
      <c r="G18" s="10"/>
      <c r="K18" s="9"/>
      <c r="L18" s="84" t="s">
        <v>14</v>
      </c>
      <c r="M18" s="48"/>
      <c r="N18" s="63"/>
      <c r="O18" s="11"/>
      <c r="R18" s="3">
        <f>(1+N24)^(1/12)-1</f>
        <v>1.1905332640829158E-2</v>
      </c>
      <c r="S18" s="1">
        <v>120</v>
      </c>
    </row>
    <row r="19" spans="2:23" ht="20.100000000000001" customHeight="1" x14ac:dyDescent="0.2">
      <c r="B19" s="9"/>
      <c r="C19" s="92">
        <v>4</v>
      </c>
      <c r="D19" s="96" t="s">
        <v>15</v>
      </c>
      <c r="E19" s="93">
        <v>6000000</v>
      </c>
      <c r="F19" s="92">
        <v>1</v>
      </c>
      <c r="G19" s="10"/>
      <c r="K19" s="9"/>
      <c r="L19" s="171" t="s">
        <v>16</v>
      </c>
      <c r="M19" s="171"/>
      <c r="N19" s="171"/>
      <c r="O19" s="11"/>
    </row>
    <row r="20" spans="2:23" ht="21" customHeight="1" x14ac:dyDescent="0.2">
      <c r="B20" s="9"/>
      <c r="C20" s="92">
        <v>5</v>
      </c>
      <c r="D20" s="96" t="s">
        <v>17</v>
      </c>
      <c r="E20" s="93">
        <v>14500000</v>
      </c>
      <c r="F20" s="92">
        <v>2</v>
      </c>
      <c r="G20" s="10"/>
      <c r="K20" s="9"/>
      <c r="L20" s="171"/>
      <c r="M20" s="171"/>
      <c r="N20" s="171"/>
      <c r="O20" s="11"/>
    </row>
    <row r="21" spans="2:23" ht="21.6" customHeight="1" x14ac:dyDescent="0.35">
      <c r="B21" s="9"/>
      <c r="C21" s="92">
        <v>6</v>
      </c>
      <c r="D21" s="96" t="s">
        <v>18</v>
      </c>
      <c r="E21" s="93">
        <v>10000000</v>
      </c>
      <c r="F21" s="92">
        <v>7</v>
      </c>
      <c r="G21" s="10"/>
      <c r="K21" s="9"/>
      <c r="L21" s="164" t="s">
        <v>19</v>
      </c>
      <c r="M21" s="164"/>
      <c r="N21" s="164"/>
      <c r="O21" s="11"/>
    </row>
    <row r="22" spans="2:23" ht="38.1" customHeight="1" x14ac:dyDescent="0.2">
      <c r="B22" s="9"/>
      <c r="C22" s="92">
        <v>7</v>
      </c>
      <c r="D22" s="96" t="s">
        <v>20</v>
      </c>
      <c r="E22" s="93">
        <v>25000000</v>
      </c>
      <c r="F22" s="92">
        <v>3</v>
      </c>
      <c r="G22" s="10"/>
      <c r="K22" s="9"/>
      <c r="L22" s="172" t="s">
        <v>21</v>
      </c>
      <c r="M22" s="172"/>
      <c r="N22" s="172"/>
      <c r="O22" s="98"/>
    </row>
    <row r="23" spans="2:23" ht="54" hidden="1" customHeight="1" x14ac:dyDescent="0.2">
      <c r="B23" s="9"/>
      <c r="C23" s="92">
        <v>7</v>
      </c>
      <c r="D23" s="96" t="s">
        <v>22</v>
      </c>
      <c r="E23" s="93">
        <v>35000000</v>
      </c>
      <c r="F23" s="92">
        <v>5</v>
      </c>
      <c r="G23" s="10"/>
      <c r="K23" s="9"/>
      <c r="L23" s="97"/>
      <c r="M23" s="97"/>
      <c r="N23" s="97"/>
      <c r="O23" s="98"/>
    </row>
    <row r="24" spans="2:23" ht="33.950000000000003" customHeight="1" x14ac:dyDescent="0.2">
      <c r="B24" s="9"/>
      <c r="C24" s="92">
        <v>8</v>
      </c>
      <c r="D24" s="96" t="s">
        <v>23</v>
      </c>
      <c r="E24" s="93">
        <v>40000000</v>
      </c>
      <c r="F24" s="92">
        <v>5</v>
      </c>
      <c r="G24" s="10"/>
      <c r="K24" s="112"/>
      <c r="L24" s="173" t="s">
        <v>24</v>
      </c>
      <c r="M24" s="173"/>
      <c r="N24" s="105">
        <v>0.15260000000000001</v>
      </c>
      <c r="O24" s="73">
        <v>0.05</v>
      </c>
    </row>
    <row r="25" spans="2:23" ht="33.950000000000003" customHeight="1" x14ac:dyDescent="0.2">
      <c r="B25" s="9"/>
      <c r="C25" s="92">
        <v>9</v>
      </c>
      <c r="D25" s="96" t="s">
        <v>25</v>
      </c>
      <c r="E25" s="93">
        <v>60000000</v>
      </c>
      <c r="F25" s="92">
        <v>7</v>
      </c>
      <c r="G25" s="10"/>
      <c r="K25" s="114"/>
      <c r="L25" s="174" t="s">
        <v>26</v>
      </c>
      <c r="M25" s="174"/>
      <c r="N25" s="174"/>
      <c r="O25" s="115"/>
    </row>
    <row r="26" spans="2:23" ht="47.25" customHeight="1" x14ac:dyDescent="0.2">
      <c r="B26" s="9"/>
      <c r="C26" s="89">
        <v>10</v>
      </c>
      <c r="D26" s="95" t="s">
        <v>27</v>
      </c>
      <c r="E26" s="90">
        <v>17000000</v>
      </c>
      <c r="F26" s="89">
        <v>8</v>
      </c>
      <c r="G26" s="10"/>
      <c r="K26" s="108"/>
      <c r="L26" s="166" t="s">
        <v>28</v>
      </c>
      <c r="M26" s="166"/>
      <c r="N26" s="166"/>
      <c r="O26" s="109"/>
      <c r="R26" s="3">
        <f>(1+N24)^(1/12)-1</f>
        <v>1.1905332640829158E-2</v>
      </c>
      <c r="S26" s="1">
        <v>12</v>
      </c>
    </row>
    <row r="27" spans="2:23" ht="57" customHeight="1" thickBot="1" x14ac:dyDescent="0.25">
      <c r="B27" s="144"/>
      <c r="C27" s="145"/>
      <c r="D27" s="146"/>
      <c r="E27" s="147"/>
      <c r="F27" s="145"/>
      <c r="G27" s="148"/>
      <c r="K27" s="118"/>
      <c r="L27" s="119" t="s">
        <v>29</v>
      </c>
      <c r="M27" s="120" t="s">
        <v>30</v>
      </c>
      <c r="N27" s="116" t="s">
        <v>31</v>
      </c>
      <c r="O27" s="45"/>
      <c r="R27" s="3">
        <f>(1+N24)^(1/12)-1</f>
        <v>1.1905332640829158E-2</v>
      </c>
      <c r="S27" s="1">
        <v>36</v>
      </c>
    </row>
    <row r="28" spans="2:23" ht="18" x14ac:dyDescent="0.35">
      <c r="K28" s="121"/>
      <c r="L28" s="66" t="s">
        <v>32</v>
      </c>
      <c r="M28" s="65">
        <f>N28</f>
        <v>0</v>
      </c>
      <c r="N28" s="117">
        <f>+M14*O24</f>
        <v>0</v>
      </c>
      <c r="O28" s="46"/>
      <c r="R28" s="3">
        <f>(1+N24)^(1/12)-1</f>
        <v>1.1905332640829158E-2</v>
      </c>
      <c r="S28" s="1">
        <v>60</v>
      </c>
      <c r="W28" s="100"/>
    </row>
    <row r="29" spans="2:23" ht="18" x14ac:dyDescent="0.35">
      <c r="B29" s="1" t="s">
        <v>33</v>
      </c>
      <c r="K29" s="121"/>
      <c r="L29" s="66" t="s">
        <v>34</v>
      </c>
      <c r="M29" s="65">
        <f>M28*12</f>
        <v>0</v>
      </c>
      <c r="N29" s="117">
        <f>FV(R15,S15,-N$28,0,1)</f>
        <v>0</v>
      </c>
      <c r="O29" s="46"/>
      <c r="R29" s="3">
        <f>(1+N24)^(1/12)-1</f>
        <v>1.1905332640829158E-2</v>
      </c>
      <c r="S29" s="1">
        <v>120</v>
      </c>
    </row>
    <row r="30" spans="2:23" ht="15.75" customHeight="1" x14ac:dyDescent="0.35">
      <c r="K30" s="121"/>
      <c r="L30" s="66" t="s">
        <v>35</v>
      </c>
      <c r="M30" s="65">
        <f>M29*3</f>
        <v>0</v>
      </c>
      <c r="N30" s="117">
        <f>FV(R16,S16,-N$28,0,1)</f>
        <v>0</v>
      </c>
      <c r="O30" s="46"/>
    </row>
    <row r="31" spans="2:23" ht="18" x14ac:dyDescent="0.35">
      <c r="K31" s="121"/>
      <c r="L31" s="66" t="s">
        <v>36</v>
      </c>
      <c r="M31" s="65">
        <f>M29*5</f>
        <v>0</v>
      </c>
      <c r="N31" s="117">
        <f>FV(R17,S17,-N$28,0,1)</f>
        <v>0</v>
      </c>
      <c r="O31" s="46"/>
      <c r="W31" s="104"/>
    </row>
    <row r="32" spans="2:23" ht="15" customHeight="1" x14ac:dyDescent="0.35">
      <c r="K32" s="122"/>
      <c r="L32" s="66" t="s">
        <v>37</v>
      </c>
      <c r="M32" s="65">
        <f>M29*10</f>
        <v>0</v>
      </c>
      <c r="N32" s="117">
        <f>FV(R18,S18,-N$28,0,1)</f>
        <v>0</v>
      </c>
      <c r="O32" s="46"/>
    </row>
    <row r="33" spans="3:19" ht="15" customHeight="1" x14ac:dyDescent="0.35">
      <c r="K33" s="122"/>
      <c r="L33" s="66"/>
      <c r="M33" s="65"/>
      <c r="N33" s="65"/>
      <c r="O33" s="46"/>
    </row>
    <row r="34" spans="3:19" ht="48.75" customHeight="1" x14ac:dyDescent="0.2">
      <c r="K34" s="137"/>
      <c r="L34" s="166" t="s">
        <v>38</v>
      </c>
      <c r="M34" s="166"/>
      <c r="N34" s="166"/>
      <c r="O34" s="129"/>
      <c r="R34" s="3">
        <f>(1+N24)^(1/12)-1</f>
        <v>1.1905332640829158E-2</v>
      </c>
      <c r="S34" s="1">
        <v>12</v>
      </c>
    </row>
    <row r="35" spans="3:19" ht="61.5" customHeight="1" x14ac:dyDescent="0.2">
      <c r="C35" s="71"/>
      <c r="K35" s="9"/>
      <c r="L35" s="106"/>
      <c r="M35" s="107" t="s">
        <v>39</v>
      </c>
      <c r="N35" s="110" t="s">
        <v>31</v>
      </c>
      <c r="O35" s="99">
        <v>0.1</v>
      </c>
      <c r="R35" s="3">
        <f>(1+N24)^(1/12)-1</f>
        <v>1.1905332640829158E-2</v>
      </c>
      <c r="S35" s="1">
        <v>36</v>
      </c>
    </row>
    <row r="36" spans="3:19" ht="15.75" customHeight="1" x14ac:dyDescent="0.35">
      <c r="K36" s="13"/>
      <c r="L36" s="101" t="s">
        <v>40</v>
      </c>
      <c r="M36" s="102">
        <f>N36</f>
        <v>0</v>
      </c>
      <c r="N36" s="111">
        <f>+M14*O35</f>
        <v>0</v>
      </c>
      <c r="O36" s="103"/>
      <c r="R36" s="3">
        <f>(1+N24)^(1/12)-1</f>
        <v>1.1905332640829158E-2</v>
      </c>
      <c r="S36" s="1">
        <v>60</v>
      </c>
    </row>
    <row r="37" spans="3:19" ht="15" customHeight="1" x14ac:dyDescent="0.35">
      <c r="K37" s="13"/>
      <c r="L37" s="101" t="s">
        <v>34</v>
      </c>
      <c r="M37" s="102">
        <f>M36*12</f>
        <v>0</v>
      </c>
      <c r="N37" s="111">
        <f>FV(R26,S26,-N$36,0,1)</f>
        <v>0</v>
      </c>
      <c r="O37" s="103"/>
      <c r="R37" s="3">
        <f>(1+N24)^(1/12)-1</f>
        <v>1.1905332640829158E-2</v>
      </c>
      <c r="S37" s="1">
        <v>120</v>
      </c>
    </row>
    <row r="38" spans="3:19" ht="15" customHeight="1" x14ac:dyDescent="0.35">
      <c r="K38" s="13"/>
      <c r="L38" s="101" t="s">
        <v>35</v>
      </c>
      <c r="M38" s="102">
        <f>$M$37*3</f>
        <v>0</v>
      </c>
      <c r="N38" s="111">
        <f>FV(R27,S27,-N$36,0,1)</f>
        <v>0</v>
      </c>
      <c r="O38" s="103"/>
    </row>
    <row r="39" spans="3:19" ht="15" customHeight="1" x14ac:dyDescent="0.35">
      <c r="K39" s="13"/>
      <c r="L39" s="101" t="s">
        <v>36</v>
      </c>
      <c r="M39" s="102">
        <f>$M$37*5</f>
        <v>0</v>
      </c>
      <c r="N39" s="111">
        <f>FV(R28,S28,-N$36,0,1)</f>
        <v>0</v>
      </c>
      <c r="O39" s="103"/>
    </row>
    <row r="40" spans="3:19" ht="15.6" customHeight="1" x14ac:dyDescent="0.35">
      <c r="K40" s="12"/>
      <c r="L40" s="101" t="s">
        <v>37</v>
      </c>
      <c r="M40" s="102">
        <f>$M$37*10</f>
        <v>0</v>
      </c>
      <c r="N40" s="111">
        <f>FV(R29,S29,-N$36,0,1)</f>
        <v>0</v>
      </c>
      <c r="O40" s="11"/>
      <c r="R40" s="1"/>
    </row>
    <row r="41" spans="3:19" ht="15.6" customHeight="1" x14ac:dyDescent="0.35">
      <c r="K41" s="12"/>
      <c r="L41" s="101"/>
      <c r="M41" s="102"/>
      <c r="N41" s="102"/>
      <c r="O41" s="11"/>
      <c r="R41" s="1"/>
    </row>
    <row r="42" spans="3:19" ht="49.5" customHeight="1" x14ac:dyDescent="0.2">
      <c r="K42" s="137"/>
      <c r="L42" s="166" t="s">
        <v>41</v>
      </c>
      <c r="M42" s="166"/>
      <c r="N42" s="166"/>
      <c r="O42" s="129"/>
      <c r="R42" s="1"/>
    </row>
    <row r="43" spans="3:19" ht="44.45" customHeight="1" x14ac:dyDescent="0.3">
      <c r="K43" s="52"/>
      <c r="L43" s="64"/>
      <c r="M43" s="141" t="s">
        <v>42</v>
      </c>
      <c r="N43" s="142" t="s">
        <v>31</v>
      </c>
      <c r="O43" s="73">
        <v>0.15</v>
      </c>
      <c r="R43" s="1"/>
    </row>
    <row r="44" spans="3:19" ht="13.5" customHeight="1" x14ac:dyDescent="0.35">
      <c r="C44" s="167"/>
      <c r="D44" s="168"/>
      <c r="E44" s="168"/>
      <c r="F44" s="168"/>
      <c r="G44" s="168"/>
      <c r="H44" s="168"/>
      <c r="K44" s="53"/>
      <c r="L44" s="70" t="s">
        <v>43</v>
      </c>
      <c r="M44" s="68">
        <f>+M14*O43</f>
        <v>0</v>
      </c>
      <c r="N44" s="150">
        <f>+M14*O43</f>
        <v>0</v>
      </c>
      <c r="O44" s="69"/>
      <c r="R44" s="1"/>
    </row>
    <row r="45" spans="3:19" ht="13.5" customHeight="1" x14ac:dyDescent="0.35">
      <c r="C45" s="168"/>
      <c r="D45" s="168"/>
      <c r="E45" s="168"/>
      <c r="F45" s="168"/>
      <c r="G45" s="168"/>
      <c r="H45" s="168"/>
      <c r="K45" s="53"/>
      <c r="L45" s="70" t="s">
        <v>34</v>
      </c>
      <c r="M45" s="68">
        <f>M44*12</f>
        <v>0</v>
      </c>
      <c r="N45" s="150">
        <f>FV(R34,S34,-N$44,0,1)</f>
        <v>0</v>
      </c>
      <c r="O45" s="69"/>
      <c r="R45" s="1"/>
    </row>
    <row r="46" spans="3:19" ht="13.5" customHeight="1" x14ac:dyDescent="0.35">
      <c r="C46" s="168"/>
      <c r="D46" s="168"/>
      <c r="E46" s="168"/>
      <c r="F46" s="168"/>
      <c r="G46" s="168"/>
      <c r="H46" s="168"/>
      <c r="K46" s="53"/>
      <c r="L46" s="70" t="s">
        <v>35</v>
      </c>
      <c r="M46" s="68">
        <f>$M$45*3</f>
        <v>0</v>
      </c>
      <c r="N46" s="150">
        <f>FV(R35,S35,-N$44,0,1)</f>
        <v>0</v>
      </c>
      <c r="O46" s="69"/>
      <c r="R46" s="1"/>
    </row>
    <row r="47" spans="3:19" ht="13.5" customHeight="1" x14ac:dyDescent="0.35">
      <c r="C47" s="168"/>
      <c r="D47" s="168"/>
      <c r="E47" s="168"/>
      <c r="F47" s="168"/>
      <c r="G47" s="168"/>
      <c r="H47" s="168"/>
      <c r="K47" s="53"/>
      <c r="L47" s="70" t="s">
        <v>36</v>
      </c>
      <c r="M47" s="68">
        <f>$M$45*5</f>
        <v>0</v>
      </c>
      <c r="N47" s="150">
        <f>FV(R36,S36,-N$44,0,1)</f>
        <v>0</v>
      </c>
      <c r="O47" s="69"/>
      <c r="R47" s="1"/>
    </row>
    <row r="48" spans="3:19" ht="13.5" customHeight="1" x14ac:dyDescent="0.35">
      <c r="C48" s="168"/>
      <c r="D48" s="168"/>
      <c r="E48" s="168"/>
      <c r="F48" s="168"/>
      <c r="G48" s="168"/>
      <c r="H48" s="168"/>
      <c r="K48" s="52"/>
      <c r="L48" s="67" t="s">
        <v>37</v>
      </c>
      <c r="M48" s="68">
        <f>$M$45*10</f>
        <v>0</v>
      </c>
      <c r="N48" s="150">
        <f>FV(R37,S37,-N$44,0,1)</f>
        <v>0</v>
      </c>
      <c r="O48" s="69"/>
      <c r="R48" s="1"/>
    </row>
    <row r="49" spans="3:18" ht="15" customHeight="1" x14ac:dyDescent="0.3">
      <c r="C49" s="168"/>
      <c r="D49" s="168"/>
      <c r="E49" s="168"/>
      <c r="F49" s="168"/>
      <c r="G49" s="168"/>
      <c r="H49" s="168"/>
      <c r="K49" s="52"/>
      <c r="L49" s="64"/>
      <c r="M49" s="113"/>
      <c r="N49" s="113"/>
      <c r="O49" s="73"/>
      <c r="R49" s="1"/>
    </row>
    <row r="50" spans="3:18" ht="53.45" customHeight="1" x14ac:dyDescent="0.2">
      <c r="C50" s="168"/>
      <c r="D50" s="168"/>
      <c r="E50" s="168"/>
      <c r="F50" s="168"/>
      <c r="G50" s="168"/>
      <c r="H50" s="168"/>
      <c r="K50" s="54"/>
      <c r="L50" s="166" t="s">
        <v>44</v>
      </c>
      <c r="M50" s="166"/>
      <c r="N50" s="166"/>
      <c r="O50" s="129"/>
      <c r="R50" s="1"/>
    </row>
    <row r="51" spans="3:18" ht="40.5" x14ac:dyDescent="0.35">
      <c r="C51" s="16"/>
      <c r="D51" s="15"/>
      <c r="E51" s="14"/>
      <c r="F51" s="14"/>
      <c r="K51" s="124"/>
      <c r="L51" s="125"/>
      <c r="M51" s="139" t="s">
        <v>45</v>
      </c>
      <c r="N51" s="140" t="s">
        <v>31</v>
      </c>
      <c r="O51" s="138">
        <v>0.2</v>
      </c>
      <c r="R51" s="1"/>
    </row>
    <row r="52" spans="3:18" ht="16.5" customHeight="1" x14ac:dyDescent="0.35">
      <c r="C52" s="143"/>
      <c r="D52" s="143"/>
      <c r="E52" s="143"/>
      <c r="F52" s="143"/>
      <c r="G52" s="143"/>
      <c r="H52" s="143"/>
      <c r="I52" s="143"/>
      <c r="K52" s="124"/>
      <c r="L52" s="126" t="s">
        <v>46</v>
      </c>
      <c r="M52" s="127">
        <f>N52</f>
        <v>0</v>
      </c>
      <c r="N52" s="123">
        <f>+M14*O51</f>
        <v>0</v>
      </c>
      <c r="O52" s="128"/>
      <c r="R52" s="1"/>
    </row>
    <row r="53" spans="3:18" ht="16.5" customHeight="1" x14ac:dyDescent="0.35">
      <c r="C53" s="143"/>
      <c r="D53" s="143"/>
      <c r="E53" s="143"/>
      <c r="F53" s="143"/>
      <c r="G53" s="143"/>
      <c r="H53" s="143"/>
      <c r="I53" s="143"/>
      <c r="K53" s="124"/>
      <c r="L53" s="126" t="s">
        <v>34</v>
      </c>
      <c r="M53" s="127">
        <f>M52*12</f>
        <v>0</v>
      </c>
      <c r="N53" s="123">
        <f>FV(R34,S34,-N$52,0,1)</f>
        <v>0</v>
      </c>
      <c r="O53" s="129"/>
      <c r="R53" s="1"/>
    </row>
    <row r="54" spans="3:18" ht="15.75" customHeight="1" x14ac:dyDescent="0.35">
      <c r="C54" s="143"/>
      <c r="D54" s="143"/>
      <c r="E54" s="143"/>
      <c r="F54" s="143"/>
      <c r="G54" s="143"/>
      <c r="H54" s="143"/>
      <c r="I54" s="143"/>
      <c r="K54" s="124"/>
      <c r="L54" s="126" t="s">
        <v>35</v>
      </c>
      <c r="M54" s="127">
        <f>$M$53*3</f>
        <v>0</v>
      </c>
      <c r="N54" s="123">
        <f>FV(R35,S35,-N$52,0,1)</f>
        <v>0</v>
      </c>
      <c r="O54" s="129"/>
    </row>
    <row r="55" spans="3:18" ht="19.5" customHeight="1" x14ac:dyDescent="0.35">
      <c r="C55" s="143"/>
      <c r="D55" s="143"/>
      <c r="E55" s="143"/>
      <c r="F55" s="143"/>
      <c r="G55" s="143"/>
      <c r="H55" s="143"/>
      <c r="I55" s="143"/>
      <c r="K55" s="124"/>
      <c r="L55" s="126" t="s">
        <v>36</v>
      </c>
      <c r="M55" s="127">
        <f>$M$53*5</f>
        <v>0</v>
      </c>
      <c r="N55" s="123">
        <f>FV(R36,S36,-N$52,0,1)</f>
        <v>0</v>
      </c>
      <c r="O55" s="129"/>
    </row>
    <row r="56" spans="3:18" ht="14.25" customHeight="1" x14ac:dyDescent="0.35">
      <c r="C56" s="143"/>
      <c r="D56" s="143"/>
      <c r="E56" s="143"/>
      <c r="F56" s="143"/>
      <c r="G56" s="143"/>
      <c r="H56" s="143"/>
      <c r="I56" s="143"/>
      <c r="K56" s="124"/>
      <c r="L56" s="126" t="s">
        <v>37</v>
      </c>
      <c r="M56" s="127">
        <f>$M$53*10</f>
        <v>0</v>
      </c>
      <c r="N56" s="123">
        <f>FV(R37,S37,-N$52,0,1)</f>
        <v>0</v>
      </c>
      <c r="O56" s="129"/>
    </row>
    <row r="57" spans="3:18" ht="4.1500000000000004" customHeight="1" x14ac:dyDescent="0.2">
      <c r="C57" s="143"/>
      <c r="D57" s="143"/>
      <c r="E57" s="143"/>
      <c r="F57" s="143"/>
      <c r="G57" s="143"/>
      <c r="H57" s="143"/>
      <c r="I57" s="143"/>
      <c r="K57" s="124"/>
      <c r="L57" s="130"/>
      <c r="M57" s="131"/>
      <c r="N57" s="131"/>
      <c r="O57" s="132"/>
    </row>
    <row r="58" spans="3:18" ht="16.5" customHeight="1" thickBot="1" x14ac:dyDescent="0.25">
      <c r="C58" s="143"/>
      <c r="D58" s="143"/>
      <c r="E58" s="143"/>
      <c r="F58" s="143"/>
      <c r="G58" s="143"/>
      <c r="H58" s="143"/>
      <c r="I58" s="143"/>
      <c r="K58" s="133"/>
      <c r="L58" s="134"/>
      <c r="M58" s="135"/>
      <c r="N58" s="135"/>
      <c r="O58" s="136"/>
    </row>
    <row r="59" spans="3:18" ht="156" customHeight="1" x14ac:dyDescent="0.2">
      <c r="D59" s="162" t="s">
        <v>47</v>
      </c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49"/>
    </row>
    <row r="60" spans="3:18" ht="21.75" customHeight="1" x14ac:dyDescent="0.2">
      <c r="C60" s="143"/>
      <c r="D60" s="143"/>
      <c r="E60" s="143"/>
      <c r="F60" s="143"/>
      <c r="G60" s="143"/>
      <c r="H60" s="143"/>
      <c r="I60" s="143"/>
    </row>
    <row r="61" spans="3:18" ht="21.75" customHeight="1" x14ac:dyDescent="0.2">
      <c r="C61" s="143"/>
      <c r="D61" s="143"/>
      <c r="E61" s="143"/>
      <c r="F61" s="143"/>
      <c r="G61" s="143"/>
      <c r="H61" s="143"/>
      <c r="I61" s="143"/>
    </row>
    <row r="62" spans="3:18" ht="21.75" customHeight="1" x14ac:dyDescent="0.2">
      <c r="C62" s="143"/>
      <c r="D62" s="143"/>
      <c r="E62" s="143"/>
      <c r="F62" s="143"/>
      <c r="G62" s="143"/>
      <c r="H62" s="143"/>
      <c r="I62" s="143"/>
    </row>
    <row r="63" spans="3:18" ht="21.75" customHeight="1" x14ac:dyDescent="0.3">
      <c r="C63" s="143"/>
      <c r="D63" s="143"/>
      <c r="E63" s="143"/>
      <c r="F63" s="143"/>
      <c r="G63" s="143"/>
      <c r="H63" s="143"/>
      <c r="I63" s="143"/>
      <c r="L63" s="72"/>
    </row>
    <row r="64" spans="3:18" ht="21.75" customHeight="1" x14ac:dyDescent="0.2">
      <c r="C64" s="143"/>
      <c r="D64" s="143"/>
      <c r="E64" s="143"/>
      <c r="F64" s="143"/>
      <c r="G64" s="143"/>
      <c r="H64" s="143"/>
      <c r="I64" s="143"/>
    </row>
    <row r="65" spans="3:9" ht="21.75" customHeight="1" x14ac:dyDescent="0.2">
      <c r="C65" s="143"/>
      <c r="D65" s="143"/>
      <c r="E65" s="143"/>
      <c r="F65" s="143"/>
      <c r="G65" s="143"/>
      <c r="H65" s="143"/>
      <c r="I65" s="143"/>
    </row>
    <row r="66" spans="3:9" ht="21.75" customHeight="1" x14ac:dyDescent="0.2">
      <c r="C66" s="143"/>
      <c r="D66" s="143"/>
      <c r="E66" s="143"/>
      <c r="F66" s="143"/>
      <c r="G66" s="143"/>
      <c r="H66" s="143"/>
      <c r="I66" s="143"/>
    </row>
  </sheetData>
  <sheetProtection algorithmName="SHA-512" hashValue="P7neJYR4kBtYGVNK3OuwcAqV3YIvtha7/6HrEoX0h+0L9gvsZv4kNnYQ+Kx1yVnbDvPeHWwqlVNH3ALXGCzH2A==" saltValue="tVdhpytWivfpsWgz9UHkrw==" spinCount="100000" sheet="1" objects="1" scenarios="1"/>
  <protectedRanges>
    <protectedRange sqref="D16:F28" name="Range1"/>
    <protectedRange sqref="M14" name="Range1_1"/>
  </protectedRanges>
  <mergeCells count="14">
    <mergeCell ref="D59:N59"/>
    <mergeCell ref="L21:N21"/>
    <mergeCell ref="C10:F10"/>
    <mergeCell ref="L26:N26"/>
    <mergeCell ref="L34:N34"/>
    <mergeCell ref="L50:N50"/>
    <mergeCell ref="C44:H50"/>
    <mergeCell ref="L13:L15"/>
    <mergeCell ref="M14:N14"/>
    <mergeCell ref="L19:N20"/>
    <mergeCell ref="L22:N22"/>
    <mergeCell ref="L24:M24"/>
    <mergeCell ref="L25:N25"/>
    <mergeCell ref="L42:N42"/>
  </mergeCells>
  <dataValidations count="7">
    <dataValidation allowBlank="1" showInputMessage="1" showErrorMessage="1" promptTitle="Establece tu meta" prompt="Realiza una lista de tus objetivos y ordénalos comenzando por la más importante para ti (abajo te dejamos un ejemplo pero puedes cambiar el nombre de tus metas)." sqref="D29" xr:uid="{A98D4759-2D24-4AEE-8A94-51F14E75037E}"/>
    <dataValidation allowBlank="1" showInputMessage="1" showErrorMessage="1" promptTitle="3. Establece un plazo" prompt=" o tiempo máximo en año en el que quisieras lograr cada objetivo." sqref="F14" xr:uid="{F1056E68-B1E6-4B38-980B-8D3D6D8D455B}"/>
    <dataValidation allowBlank="1" showInputMessage="1" showErrorMessage="1" promptTitle="2.Ponle un valor a tus objetivos" prompt="Cuanto te costaría cada uno en pesos colombianos. " sqref="E14" xr:uid="{95F1EEBC-C81D-4B99-AE74-EEC21ED372A5}"/>
    <dataValidation allowBlank="1" showInputMessage="1" showErrorMessage="1" promptTitle="1.  Establece tu meta y prioriza" prompt="Haz una lista de tus objetivos y ordénalos comenzando por la más importante para ti (abajo te dejamos un ejemplo pero puedes cambiar el nombre de tus metas)." sqref="C14:D14" xr:uid="{FE1C743B-C234-43ED-8594-6884B860AC86}"/>
    <dataValidation allowBlank="1" showInputMessage="1" showErrorMessage="1" promptTitle="4.Tus ingresos mensuales" prompt="Introduce el valor de tus ingresos mensuales en pesos colombianos" sqref="L13:N13 M15:N15" xr:uid="{461F66C1-7653-434F-A70A-D4EB3B41EF9A}"/>
    <dataValidation allowBlank="1" showInputMessage="1" showErrorMessage="1" promptTitle="ALERTA" prompt="**La tasa de interés es ilustrativa y teórica, basada en el desempeño de los últimos 365 días a corte 15 de febrero de 2024 del portafolio Strategist Liquidez Colombia del Fondo Voluntario de Pensión de Skandia" sqref="L25" xr:uid="{DE60C229-C01F-4CF8-A94F-228CDDEB391E}"/>
    <dataValidation allowBlank="1" showInputMessage="1" showErrorMessage="1" promptTitle="4.Tus ingresos mensuales" prompt="Introduce el valor de tus ingresos mensuales en pesos colombianos, descontando todos los descuentos que te llegan. Es decir el valor que te llega a tu cuenta" sqref="M14:N14" xr:uid="{B72FED78-E135-47F2-9080-07293A72E5D8}"/>
  </dataValidations>
  <pageMargins left="0.25" right="0.25" top="0.75" bottom="0.75" header="0.3" footer="0.3"/>
  <pageSetup scale="33" fitToWidth="2" fitToHeight="0" orientation="landscape" r:id="rId1"/>
  <rowBreaks count="1" manualBreakCount="1">
    <brk id="6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Bienvenido</vt:lpstr>
      <vt:lpstr>AhorroVisor_SIMULADOR</vt:lpstr>
      <vt:lpstr>AhorroVisor_SIMULADOR!Print_Area</vt:lpstr>
      <vt:lpstr>Bienvenido!Print_Area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Cely Aparicio, Jorge Enrique</dc:creator>
  <cp:keywords/>
  <dc:description/>
  <cp:lastModifiedBy>Cely Aparicio, Jorge Enrique</cp:lastModifiedBy>
  <cp:revision/>
  <dcterms:created xsi:type="dcterms:W3CDTF">2024-02-05T20:38:11Z</dcterms:created>
  <dcterms:modified xsi:type="dcterms:W3CDTF">2024-02-19T10:01:20Z</dcterms:modified>
  <cp:category/>
  <cp:contentStatus/>
</cp:coreProperties>
</file>